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G:\Unidades compartidas\Gestion Financiera\Gestion_Financiera\Presupuesto 2024\Transparencia\Presupuesto\M05_Mayo\"/>
    </mc:Choice>
  </mc:AlternateContent>
  <xr:revisionPtr revIDLastSave="0" documentId="8_{784A1F47-5117-45E7-85BF-495B337E5F69}" xr6:coauthVersionLast="47" xr6:coauthVersionMax="47" xr10:uidLastSave="{00000000-0000-0000-0000-000000000000}"/>
  <bookViews>
    <workbookView xWindow="28692" yWindow="1464" windowWidth="29016" windowHeight="15696" xr2:uid="{3A4FE1AA-707E-4E7C-8FC5-9E5300A73620}"/>
  </bookViews>
  <sheets>
    <sheet name="EJEC.ACUM." sheetId="1" r:id="rId1"/>
  </sheets>
  <externalReferences>
    <externalReference r:id="rId2"/>
  </externalReferences>
  <definedNames>
    <definedName name="_xlnm.Print_Area" localSheetId="0">'EJEC.ACUM.'!$C$2:$P$64</definedName>
    <definedName name="_xlnm.Print_Titles" localSheetId="0">'EJEC.ACUM.'!$C:$E,'EJEC.ACUM.'!$73:$75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9" i="1" l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69" i="1"/>
  <c r="Q68" i="1"/>
  <c r="Q67" i="1"/>
  <c r="Q66" i="1"/>
  <c r="Q65" i="1"/>
  <c r="H64" i="1"/>
  <c r="Q63" i="1"/>
  <c r="J63" i="1"/>
  <c r="P63" i="1" s="1"/>
  <c r="H63" i="1"/>
  <c r="N63" i="1" s="1"/>
  <c r="N62" i="1" s="1"/>
  <c r="F63" i="1"/>
  <c r="L62" i="1"/>
  <c r="J62" i="1"/>
  <c r="Q62" i="1" s="1"/>
  <c r="H62" i="1"/>
  <c r="F62" i="1"/>
  <c r="F61" i="1" s="1"/>
  <c r="Q61" i="1"/>
  <c r="H61" i="1"/>
  <c r="Q60" i="1"/>
  <c r="N60" i="1"/>
  <c r="J60" i="1"/>
  <c r="H60" i="1"/>
  <c r="P60" i="1" s="1"/>
  <c r="F60" i="1"/>
  <c r="J59" i="1"/>
  <c r="J55" i="1" s="1"/>
  <c r="H59" i="1"/>
  <c r="N59" i="1" s="1"/>
  <c r="F59" i="1"/>
  <c r="J58" i="1"/>
  <c r="Q58" i="1" s="1"/>
  <c r="H58" i="1"/>
  <c r="N58" i="1" s="1"/>
  <c r="F58" i="1"/>
  <c r="J57" i="1"/>
  <c r="Q57" i="1" s="1"/>
  <c r="H57" i="1"/>
  <c r="H55" i="1" s="1"/>
  <c r="F57" i="1"/>
  <c r="Q56" i="1"/>
  <c r="J56" i="1"/>
  <c r="H56" i="1"/>
  <c r="N56" i="1" s="1"/>
  <c r="F56" i="1"/>
  <c r="L55" i="1"/>
  <c r="F55" i="1"/>
  <c r="Q54" i="1"/>
  <c r="J54" i="1"/>
  <c r="H54" i="1"/>
  <c r="N54" i="1" s="1"/>
  <c r="F54" i="1"/>
  <c r="Q53" i="1"/>
  <c r="N53" i="1"/>
  <c r="F53" i="1"/>
  <c r="J52" i="1"/>
  <c r="J51" i="1" s="1"/>
  <c r="H52" i="1"/>
  <c r="H51" i="1" s="1"/>
  <c r="L51" i="1"/>
  <c r="J50" i="1"/>
  <c r="H50" i="1"/>
  <c r="N50" i="1" s="1"/>
  <c r="F50" i="1"/>
  <c r="J49" i="1"/>
  <c r="Q49" i="1" s="1"/>
  <c r="H49" i="1"/>
  <c r="N49" i="1" s="1"/>
  <c r="F49" i="1"/>
  <c r="J48" i="1"/>
  <c r="Q48" i="1" s="1"/>
  <c r="H48" i="1"/>
  <c r="N48" i="1" s="1"/>
  <c r="F48" i="1"/>
  <c r="J47" i="1"/>
  <c r="Q47" i="1" s="1"/>
  <c r="H47" i="1"/>
  <c r="N47" i="1" s="1"/>
  <c r="F47" i="1"/>
  <c r="J46" i="1"/>
  <c r="Q46" i="1" s="1"/>
  <c r="H46" i="1"/>
  <c r="N46" i="1" s="1"/>
  <c r="F46" i="1"/>
  <c r="J45" i="1"/>
  <c r="J44" i="1" s="1"/>
  <c r="H45" i="1"/>
  <c r="H44" i="1" s="1"/>
  <c r="H43" i="1" s="1"/>
  <c r="F45" i="1"/>
  <c r="F44" i="1" s="1"/>
  <c r="F43" i="1" s="1"/>
  <c r="L44" i="1"/>
  <c r="L43" i="1"/>
  <c r="L36" i="1" s="1"/>
  <c r="J42" i="1"/>
  <c r="H42" i="1"/>
  <c r="N42" i="1" s="1"/>
  <c r="J41" i="1"/>
  <c r="J40" i="1" s="1"/>
  <c r="H41" i="1"/>
  <c r="H40" i="1" s="1"/>
  <c r="L40" i="1"/>
  <c r="I40" i="1"/>
  <c r="F40" i="1"/>
  <c r="J39" i="1"/>
  <c r="Q39" i="1" s="1"/>
  <c r="H39" i="1"/>
  <c r="N39" i="1" s="1"/>
  <c r="F39" i="1"/>
  <c r="Q38" i="1"/>
  <c r="J38" i="1"/>
  <c r="P38" i="1" s="1"/>
  <c r="H38" i="1"/>
  <c r="N38" i="1" s="1"/>
  <c r="F38" i="1"/>
  <c r="Q37" i="1"/>
  <c r="Q35" i="1"/>
  <c r="Q33" i="1"/>
  <c r="J32" i="1"/>
  <c r="Q32" i="1" s="1"/>
  <c r="H32" i="1"/>
  <c r="F32" i="1"/>
  <c r="J31" i="1"/>
  <c r="Q31" i="1" s="1"/>
  <c r="H31" i="1"/>
  <c r="F31" i="1"/>
  <c r="L30" i="1"/>
  <c r="L29" i="1" s="1"/>
  <c r="J30" i="1"/>
  <c r="J29" i="1" s="1"/>
  <c r="H30" i="1"/>
  <c r="H29" i="1" s="1"/>
  <c r="E30" i="1"/>
  <c r="E29" i="1"/>
  <c r="J28" i="1"/>
  <c r="Q28" i="1" s="1"/>
  <c r="H28" i="1"/>
  <c r="N28" i="1" s="1"/>
  <c r="F28" i="1"/>
  <c r="Q27" i="1"/>
  <c r="N27" i="1"/>
  <c r="J27" i="1"/>
  <c r="H27" i="1"/>
  <c r="F27" i="1"/>
  <c r="Q26" i="1"/>
  <c r="N26" i="1"/>
  <c r="J26" i="1"/>
  <c r="H26" i="1"/>
  <c r="F26" i="1"/>
  <c r="F24" i="1" s="1"/>
  <c r="J25" i="1"/>
  <c r="Q25" i="1" s="1"/>
  <c r="H25" i="1"/>
  <c r="H24" i="1" s="1"/>
  <c r="F25" i="1"/>
  <c r="L24" i="1"/>
  <c r="J23" i="1"/>
  <c r="P23" i="1" s="1"/>
  <c r="H23" i="1"/>
  <c r="N23" i="1" s="1"/>
  <c r="F23" i="1"/>
  <c r="J22" i="1"/>
  <c r="P22" i="1" s="1"/>
  <c r="H22" i="1"/>
  <c r="F22" i="1"/>
  <c r="J21" i="1"/>
  <c r="J20" i="1" s="1"/>
  <c r="H21" i="1"/>
  <c r="H20" i="1" s="1"/>
  <c r="F21" i="1"/>
  <c r="L20" i="1"/>
  <c r="F20" i="1"/>
  <c r="J19" i="1"/>
  <c r="Q19" i="1" s="1"/>
  <c r="H19" i="1"/>
  <c r="N19" i="1" s="1"/>
  <c r="F19" i="1"/>
  <c r="J18" i="1"/>
  <c r="Q18" i="1" s="1"/>
  <c r="H18" i="1"/>
  <c r="N18" i="1" s="1"/>
  <c r="N17" i="1" s="1"/>
  <c r="F18" i="1"/>
  <c r="L17" i="1"/>
  <c r="J17" i="1"/>
  <c r="Q17" i="1" s="1"/>
  <c r="H17" i="1"/>
  <c r="F17" i="1"/>
  <c r="J16" i="1"/>
  <c r="P16" i="1" s="1"/>
  <c r="H16" i="1"/>
  <c r="N16" i="1" s="1"/>
  <c r="E16" i="1"/>
  <c r="D16" i="1"/>
  <c r="J15" i="1"/>
  <c r="Q15" i="1" s="1"/>
  <c r="H15" i="1"/>
  <c r="N15" i="1" s="1"/>
  <c r="F15" i="1"/>
  <c r="F13" i="1" s="1"/>
  <c r="F11" i="1" s="1"/>
  <c r="F9" i="1" s="1"/>
  <c r="J14" i="1"/>
  <c r="Q14" i="1" s="1"/>
  <c r="H14" i="1"/>
  <c r="N14" i="1" s="1"/>
  <c r="F14" i="1"/>
  <c r="L13" i="1"/>
  <c r="L11" i="1" s="1"/>
  <c r="L9" i="1" s="1"/>
  <c r="J13" i="1"/>
  <c r="Q13" i="1" s="1"/>
  <c r="H13" i="1"/>
  <c r="Q12" i="1"/>
  <c r="L71" i="1" l="1"/>
  <c r="Q71" i="1" s="1"/>
  <c r="L34" i="1"/>
  <c r="L64" i="1"/>
  <c r="Q44" i="1"/>
  <c r="P44" i="1"/>
  <c r="J43" i="1"/>
  <c r="H11" i="1"/>
  <c r="H9" i="1" s="1"/>
  <c r="P20" i="1"/>
  <c r="Q20" i="1"/>
  <c r="N40" i="1"/>
  <c r="N36" i="1" s="1"/>
  <c r="H36" i="1"/>
  <c r="H34" i="1" s="1"/>
  <c r="Q55" i="1"/>
  <c r="P55" i="1"/>
  <c r="N13" i="1"/>
  <c r="P40" i="1"/>
  <c r="Q40" i="1"/>
  <c r="N51" i="1"/>
  <c r="N55" i="1"/>
  <c r="F36" i="1"/>
  <c r="N21" i="1"/>
  <c r="N20" i="1" s="1"/>
  <c r="N25" i="1"/>
  <c r="N24" i="1" s="1"/>
  <c r="P21" i="1"/>
  <c r="N45" i="1"/>
  <c r="N44" i="1" s="1"/>
  <c r="N43" i="1" s="1"/>
  <c r="Q59" i="1"/>
  <c r="P13" i="1"/>
  <c r="P15" i="1"/>
  <c r="Q21" i="1"/>
  <c r="Q23" i="1"/>
  <c r="N30" i="1"/>
  <c r="N29" i="1" s="1"/>
  <c r="P45" i="1"/>
  <c r="P47" i="1"/>
  <c r="P49" i="1"/>
  <c r="N52" i="1"/>
  <c r="N57" i="1"/>
  <c r="P39" i="1"/>
  <c r="N41" i="1"/>
  <c r="Q45" i="1"/>
  <c r="P41" i="1"/>
  <c r="N31" i="1"/>
  <c r="N32" i="1"/>
  <c r="J24" i="1"/>
  <c r="Q24" i="1" s="1"/>
  <c r="P14" i="1"/>
  <c r="Q22" i="1"/>
  <c r="P46" i="1"/>
  <c r="P48" i="1"/>
  <c r="N22" i="1"/>
  <c r="Q43" i="1" l="1"/>
  <c r="P43" i="1"/>
  <c r="J36" i="1"/>
  <c r="N11" i="1"/>
  <c r="N9" i="1" s="1"/>
  <c r="J11" i="1"/>
  <c r="F64" i="1"/>
  <c r="F34" i="1" s="1"/>
  <c r="J9" i="1" l="1"/>
  <c r="J64" i="1" s="1"/>
  <c r="Q11" i="1"/>
  <c r="P11" i="1"/>
  <c r="J34" i="1"/>
  <c r="Q34" i="1" s="1"/>
  <c r="Q36" i="1"/>
  <c r="P36" i="1"/>
  <c r="Q64" i="1" l="1"/>
  <c r="N64" i="1"/>
  <c r="N34" i="1" s="1"/>
  <c r="Q9" i="1" s="1"/>
  <c r="L70" i="1"/>
  <c r="Q70" i="1" l="1"/>
  <c r="L72" i="1"/>
  <c r="Q72" i="1" s="1"/>
</calcChain>
</file>

<file path=xl/sharedStrings.xml><?xml version="1.0" encoding="utf-8"?>
<sst xmlns="http://schemas.openxmlformats.org/spreadsheetml/2006/main" count="93" uniqueCount="77">
  <si>
    <t>PRESUPUESTO DE CAJA MENSUAL PROGRAMA 1</t>
  </si>
  <si>
    <t>(M$)  AL 31 DE MAYO 2024</t>
  </si>
  <si>
    <t>SUB.</t>
  </si>
  <si>
    <t>EJECUCIÓN</t>
  </si>
  <si>
    <t>LEY PRESUP</t>
  </si>
  <si>
    <t>EJEC. ACUMULADA</t>
  </si>
  <si>
    <t>DEVENGADO</t>
  </si>
  <si>
    <t>SALDO</t>
  </si>
  <si>
    <t>%</t>
  </si>
  <si>
    <t>TÍT.</t>
  </si>
  <si>
    <t>ÍTEM</t>
  </si>
  <si>
    <t>DENOMINACIÓN</t>
  </si>
  <si>
    <t>MENSUAL</t>
  </si>
  <si>
    <t>VIGENTE (1)</t>
  </si>
  <si>
    <t>(2)</t>
  </si>
  <si>
    <t>(3)</t>
  </si>
  <si>
    <t xml:space="preserve"> (1) - (2) - (3)</t>
  </si>
  <si>
    <t>Ejecución</t>
  </si>
  <si>
    <t>I N G R E S O S + SALDO INICIAL CAJA</t>
  </si>
  <si>
    <t>INGRESOS</t>
  </si>
  <si>
    <t>05</t>
  </si>
  <si>
    <t>02</t>
  </si>
  <si>
    <t>TRANSFERENCIAS CORRIENTES</t>
  </si>
  <si>
    <t>004</t>
  </si>
  <si>
    <t>Otros organismos s. publico CORFO</t>
  </si>
  <si>
    <t>010</t>
  </si>
  <si>
    <t>Mujer y Trabajo - Abeja Emprende</t>
  </si>
  <si>
    <t>06</t>
  </si>
  <si>
    <t>RENTAS DE LA PROPIEDAD</t>
  </si>
  <si>
    <t>003</t>
  </si>
  <si>
    <t>Intereses</t>
  </si>
  <si>
    <t>07</t>
  </si>
  <si>
    <t>INGRESOS DE OPERACIÓN</t>
  </si>
  <si>
    <t>08</t>
  </si>
  <si>
    <t>OTROS INGRESOS CORRIENTES</t>
  </si>
  <si>
    <t>01</t>
  </si>
  <si>
    <t>Recuperación y Reembolsos por Licencias Médicas</t>
  </si>
  <si>
    <t>Otros</t>
  </si>
  <si>
    <t>09</t>
  </si>
  <si>
    <t>APORTE FISCAL</t>
  </si>
  <si>
    <t>VENTA DE ACTIVOS NO FINANCIEROS</t>
  </si>
  <si>
    <t>Terreno</t>
  </si>
  <si>
    <t>03</t>
  </si>
  <si>
    <t>Vehículos</t>
  </si>
  <si>
    <t>04</t>
  </si>
  <si>
    <t>Mobiliarios y Otros</t>
  </si>
  <si>
    <t>Otros Activos no Financieros</t>
  </si>
  <si>
    <t>TRANSFERENCIAS PARA GASTOS DE CAPITAL</t>
  </si>
  <si>
    <t xml:space="preserve">SALDO INICIAL DE CAJA </t>
  </si>
  <si>
    <t>G A S T O S  + SALDO FINAL CAJA</t>
  </si>
  <si>
    <t>GASTOS</t>
  </si>
  <si>
    <t>GASTOS EN PERSONAL</t>
  </si>
  <si>
    <r>
      <t>BIENES Y SERVICIOS DE CONSUMO</t>
    </r>
    <r>
      <rPr>
        <b/>
        <vertAlign val="superscript"/>
        <sz val="12"/>
        <color indexed="8"/>
        <rFont val="Times New Roman"/>
        <family val="1"/>
      </rPr>
      <t xml:space="preserve"> </t>
    </r>
  </si>
  <si>
    <t>PRESTACIONES DE SEGURIDAD SOCIAL</t>
  </si>
  <si>
    <t>Prestaciones Previsionales</t>
  </si>
  <si>
    <t>Prestaciones Sociales del Empleador</t>
  </si>
  <si>
    <t>Transferencias al Sector Privado</t>
  </si>
  <si>
    <t>Programa Mejoramiento Competitividad de la MIPE</t>
  </si>
  <si>
    <t>Programa Emprendedores</t>
  </si>
  <si>
    <t>Programa Dirigido a Grupos de Empresas Asociatividad</t>
  </si>
  <si>
    <t>Programa Desarrollo Empresarial en los Territorios</t>
  </si>
  <si>
    <t>Programas Especiales</t>
  </si>
  <si>
    <t>Programas Reconstruye tu Pyme</t>
  </si>
  <si>
    <t>INGRESOS AL FISCO</t>
  </si>
  <si>
    <t xml:space="preserve">Otros Ingresos al Fisco </t>
  </si>
  <si>
    <t>OTROS GASTOS CORRIENTES</t>
  </si>
  <si>
    <t>Compensaciones por Daños a Terceros y/o a la Propiedad</t>
  </si>
  <si>
    <t>ADQUISICION DE ACTIVOS FISICOS</t>
  </si>
  <si>
    <t>Máquinas y Equipos</t>
  </si>
  <si>
    <t>Equipos Informáticos</t>
  </si>
  <si>
    <t>Programas Informáticos</t>
  </si>
  <si>
    <t>ADQUISICIÓN DE ACTIVOS FINANCIEROS</t>
  </si>
  <si>
    <t>SERVICIO A LA DEUDA (Deuda Flotante)</t>
  </si>
  <si>
    <t>Deuda Flotante</t>
  </si>
  <si>
    <t>SALDO FINAL DE CAJA</t>
  </si>
  <si>
    <t>Devemgos</t>
  </si>
  <si>
    <t>otros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</si>
</sst>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%"/>
    <numFmt numFmtId="166" formatCode="###,###,"/>
    <numFmt numFmtId="167" formatCode="#,##0.0000000"/>
    <numFmt numFmtId="168" formatCode="###,###.000,"/>
  </numFmts>
  <fonts count="27" x14ac:knownFonts="1">
    <font>
      <sz val="10"/>
      <name val="MS Sans Serif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MS Sans Serif"/>
      <family val="2"/>
    </font>
    <font>
      <sz val="12"/>
      <name val="Arial"/>
      <family val="2"/>
    </font>
    <font>
      <b/>
      <sz val="12"/>
      <name val="Times New Roman"/>
      <family val="1"/>
    </font>
    <font>
      <sz val="8.0500000000000007"/>
      <name val="Times New Roman"/>
      <family val="1"/>
    </font>
    <font>
      <sz val="10"/>
      <color indexed="8"/>
      <name val="Times New Roman"/>
      <family val="1"/>
    </font>
    <font>
      <sz val="11"/>
      <name val="Times New Roman"/>
      <family val="1"/>
    </font>
    <font>
      <b/>
      <sz val="12"/>
      <name val="Arial"/>
      <family val="2"/>
    </font>
    <font>
      <b/>
      <sz val="11"/>
      <color indexed="8"/>
      <name val="Times New Roman"/>
      <family val="1"/>
    </font>
    <font>
      <b/>
      <vertAlign val="superscript"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name val="MS Sans Serif"/>
      <family val="2"/>
    </font>
    <font>
      <sz val="10"/>
      <color rgb="FFFF0000"/>
      <name val="MS Sans Serif"/>
    </font>
    <font>
      <sz val="12"/>
      <name val="Times New Roman"/>
      <family val="1"/>
    </font>
    <font>
      <sz val="12"/>
      <name val="MS Sans Serif"/>
      <family val="2"/>
    </font>
    <font>
      <sz val="12"/>
      <color rgb="FFFF0000"/>
      <name val="MS Sans Serif"/>
    </font>
    <font>
      <b/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color theme="0"/>
      <name val="Arial"/>
      <family val="2"/>
    </font>
    <font>
      <sz val="10"/>
      <color theme="0"/>
      <name val="MS Sans Serif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0" fillId="0" borderId="0">
      <alignment horizontal="right"/>
      <protection locked="0"/>
    </xf>
    <xf numFmtId="0" fontId="1" fillId="0" borderId="0"/>
    <xf numFmtId="164" fontId="1" fillId="0" borderId="0" applyFont="0" applyFill="0" applyBorder="0" applyAlignment="0" applyProtection="0"/>
  </cellStyleXfs>
  <cellXfs count="139">
    <xf numFmtId="0" fontId="0" fillId="0" borderId="0" xfId="0"/>
    <xf numFmtId="0" fontId="1" fillId="2" borderId="0" xfId="2" applyFill="1"/>
    <xf numFmtId="0" fontId="0" fillId="2" borderId="0" xfId="0" applyFill="1"/>
    <xf numFmtId="0" fontId="1" fillId="0" borderId="0" xfId="2"/>
    <xf numFmtId="3" fontId="2" fillId="2" borderId="0" xfId="3" applyNumberFormat="1" applyFont="1" applyFill="1" applyBorder="1" applyAlignment="1" applyProtection="1">
      <alignment horizontal="center" vertical="center"/>
      <protection locked="0"/>
    </xf>
    <xf numFmtId="3" fontId="2" fillId="2" borderId="0" xfId="3" applyNumberFormat="1" applyFont="1" applyFill="1" applyBorder="1" applyAlignment="1" applyProtection="1">
      <alignment horizontal="center"/>
      <protection locked="0"/>
    </xf>
    <xf numFmtId="3" fontId="3" fillId="2" borderId="0" xfId="3" applyNumberFormat="1" applyFont="1" applyFill="1" applyBorder="1" applyAlignment="1" applyProtection="1">
      <alignment horizontal="left"/>
      <protection locked="0"/>
    </xf>
    <xf numFmtId="3" fontId="3" fillId="2" borderId="0" xfId="3" applyNumberFormat="1" applyFont="1" applyFill="1" applyBorder="1" applyAlignment="1" applyProtection="1">
      <alignment horizontal="center"/>
      <protection locked="0"/>
    </xf>
    <xf numFmtId="49" fontId="3" fillId="2" borderId="0" xfId="3" applyNumberFormat="1" applyFont="1" applyFill="1" applyBorder="1" applyAlignment="1" applyProtection="1">
      <alignment horizontal="center"/>
      <protection locked="0"/>
    </xf>
    <xf numFmtId="3" fontId="4" fillId="2" borderId="1" xfId="2" applyNumberFormat="1" applyFont="1" applyFill="1" applyBorder="1" applyAlignment="1" applyProtection="1">
      <alignment horizontal="left" vertical="center"/>
      <protection locked="0"/>
    </xf>
    <xf numFmtId="3" fontId="4" fillId="2" borderId="2" xfId="3" applyNumberFormat="1" applyFont="1" applyFill="1" applyBorder="1" applyAlignment="1" applyProtection="1">
      <alignment horizontal="left" vertical="center"/>
      <protection locked="0"/>
    </xf>
    <xf numFmtId="3" fontId="4" fillId="2" borderId="2" xfId="2" applyNumberFormat="1" applyFont="1" applyFill="1" applyBorder="1" applyAlignment="1" applyProtection="1">
      <alignment horizontal="left" vertical="center"/>
      <protection locked="0"/>
    </xf>
    <xf numFmtId="3" fontId="5" fillId="2" borderId="3" xfId="2" applyNumberFormat="1" applyFont="1" applyFill="1" applyBorder="1" applyAlignment="1" applyProtection="1">
      <alignment horizontal="center" vertical="center"/>
      <protection locked="0"/>
    </xf>
    <xf numFmtId="3" fontId="5" fillId="2" borderId="0" xfId="2" quotePrefix="1" applyNumberFormat="1" applyFont="1" applyFill="1" applyAlignment="1" applyProtection="1">
      <alignment horizontal="center"/>
      <protection locked="0"/>
    </xf>
    <xf numFmtId="165" fontId="6" fillId="2" borderId="3" xfId="2" applyNumberFormat="1" applyFont="1" applyFill="1" applyBorder="1" applyAlignment="1" applyProtection="1">
      <alignment horizontal="center" vertical="center"/>
      <protection locked="0"/>
    </xf>
    <xf numFmtId="3" fontId="4" fillId="2" borderId="4" xfId="2" applyNumberFormat="1" applyFont="1" applyFill="1" applyBorder="1" applyAlignment="1" applyProtection="1">
      <alignment horizontal="left" vertical="center"/>
      <protection locked="0"/>
    </xf>
    <xf numFmtId="3" fontId="4" fillId="2" borderId="5" xfId="3" applyNumberFormat="1" applyFont="1" applyFill="1" applyBorder="1" applyAlignment="1" applyProtection="1">
      <alignment horizontal="left" vertical="center"/>
      <protection locked="0"/>
    </xf>
    <xf numFmtId="3" fontId="4" fillId="2" borderId="5" xfId="2" applyNumberFormat="1" applyFont="1" applyFill="1" applyBorder="1" applyAlignment="1" applyProtection="1">
      <alignment horizontal="left" vertical="center"/>
      <protection locked="0"/>
    </xf>
    <xf numFmtId="49" fontId="5" fillId="2" borderId="6" xfId="3" applyNumberFormat="1" applyFont="1" applyFill="1" applyBorder="1" applyAlignment="1" applyProtection="1">
      <alignment horizontal="center" vertical="center"/>
      <protection locked="0"/>
    </xf>
    <xf numFmtId="3" fontId="5" fillId="2" borderId="0" xfId="3" applyNumberFormat="1" applyFont="1" applyFill="1" applyBorder="1" applyAlignment="1" applyProtection="1">
      <alignment horizontal="center"/>
      <protection locked="0"/>
    </xf>
    <xf numFmtId="49" fontId="5" fillId="2" borderId="6" xfId="2" applyNumberFormat="1" applyFont="1" applyFill="1" applyBorder="1" applyAlignment="1" applyProtection="1">
      <alignment horizontal="center" vertical="center"/>
      <protection locked="0"/>
    </xf>
    <xf numFmtId="49" fontId="5" fillId="2" borderId="6" xfId="3" quotePrefix="1" applyNumberFormat="1" applyFont="1" applyFill="1" applyBorder="1" applyAlignment="1" applyProtection="1">
      <alignment horizontal="center" vertical="center"/>
      <protection locked="0"/>
    </xf>
    <xf numFmtId="165" fontId="6" fillId="2" borderId="6" xfId="2" applyNumberFormat="1" applyFont="1" applyFill="1" applyBorder="1" applyAlignment="1" applyProtection="1">
      <alignment horizontal="center" vertical="center"/>
      <protection locked="0"/>
    </xf>
    <xf numFmtId="3" fontId="4" fillId="2" borderId="7" xfId="2" applyNumberFormat="1" applyFont="1" applyFill="1" applyBorder="1" applyAlignment="1" applyProtection="1">
      <alignment horizontal="centerContinuous"/>
      <protection locked="0"/>
    </xf>
    <xf numFmtId="3" fontId="4" fillId="2" borderId="0" xfId="3" applyNumberFormat="1" applyFont="1" applyFill="1" applyBorder="1" applyAlignment="1" applyProtection="1">
      <alignment horizontal="right"/>
      <protection locked="0"/>
    </xf>
    <xf numFmtId="3" fontId="4" fillId="2" borderId="0" xfId="2" applyNumberFormat="1" applyFont="1" applyFill="1" applyAlignment="1" applyProtection="1">
      <alignment horizontal="left"/>
      <protection locked="0"/>
    </xf>
    <xf numFmtId="165" fontId="7" fillId="2" borderId="0" xfId="0" applyNumberFormat="1" applyFont="1" applyFill="1"/>
    <xf numFmtId="0" fontId="8" fillId="2" borderId="0" xfId="2" applyFont="1" applyFill="1"/>
    <xf numFmtId="3" fontId="9" fillId="2" borderId="1" xfId="2" applyNumberFormat="1" applyFont="1" applyFill="1" applyBorder="1" applyAlignment="1" applyProtection="1">
      <alignment horizontal="centerContinuous"/>
      <protection locked="0"/>
    </xf>
    <xf numFmtId="3" fontId="9" fillId="2" borderId="2" xfId="3" applyNumberFormat="1" applyFont="1" applyFill="1" applyBorder="1" applyAlignment="1" applyProtection="1">
      <alignment horizontal="right"/>
      <protection locked="0"/>
    </xf>
    <xf numFmtId="3" fontId="9" fillId="2" borderId="8" xfId="2" quotePrefix="1" applyNumberFormat="1" applyFont="1" applyFill="1" applyBorder="1" applyAlignment="1" applyProtection="1">
      <alignment horizontal="left"/>
      <protection locked="0"/>
    </xf>
    <xf numFmtId="166" fontId="9" fillId="3" borderId="3" xfId="3" applyNumberFormat="1" applyFont="1" applyFill="1" applyBorder="1" applyAlignment="1" applyProtection="1"/>
    <xf numFmtId="166" fontId="9" fillId="2" borderId="0" xfId="3" applyNumberFormat="1" applyFont="1" applyFill="1" applyBorder="1" applyAlignment="1" applyProtection="1"/>
    <xf numFmtId="165" fontId="6" fillId="3" borderId="3" xfId="3" applyNumberFormat="1" applyFont="1" applyFill="1" applyBorder="1" applyAlignment="1" applyProtection="1"/>
    <xf numFmtId="166" fontId="0" fillId="2" borderId="0" xfId="0" applyNumberFormat="1" applyFill="1"/>
    <xf numFmtId="166" fontId="0" fillId="0" borderId="0" xfId="0" applyNumberFormat="1"/>
    <xf numFmtId="0" fontId="8" fillId="0" borderId="0" xfId="2" applyFont="1"/>
    <xf numFmtId="3" fontId="9" fillId="2" borderId="7" xfId="2" applyNumberFormat="1" applyFont="1" applyFill="1" applyBorder="1" applyAlignment="1" applyProtection="1">
      <alignment horizontal="centerContinuous"/>
      <protection locked="0"/>
    </xf>
    <xf numFmtId="3" fontId="9" fillId="2" borderId="0" xfId="3" applyNumberFormat="1" applyFont="1" applyFill="1" applyBorder="1" applyAlignment="1" applyProtection="1">
      <alignment horizontal="right"/>
      <protection locked="0"/>
    </xf>
    <xf numFmtId="3" fontId="9" fillId="2" borderId="9" xfId="2" quotePrefix="1" applyNumberFormat="1" applyFont="1" applyFill="1" applyBorder="1" applyAlignment="1" applyProtection="1">
      <alignment horizontal="left"/>
      <protection locked="0"/>
    </xf>
    <xf numFmtId="166" fontId="9" fillId="2" borderId="10" xfId="3" applyNumberFormat="1" applyFont="1" applyFill="1" applyBorder="1" applyAlignment="1" applyProtection="1"/>
    <xf numFmtId="0" fontId="0" fillId="2" borderId="10" xfId="0" applyFill="1" applyBorder="1"/>
    <xf numFmtId="165" fontId="7" fillId="2" borderId="10" xfId="0" applyNumberFormat="1" applyFont="1" applyFill="1" applyBorder="1"/>
    <xf numFmtId="3" fontId="2" fillId="2" borderId="9" xfId="2" applyNumberFormat="1" applyFont="1" applyFill="1" applyBorder="1" applyAlignment="1" applyProtection="1">
      <alignment horizontal="left"/>
      <protection locked="0"/>
    </xf>
    <xf numFmtId="165" fontId="6" fillId="2" borderId="10" xfId="1" applyNumberFormat="1" applyFont="1" applyFill="1" applyBorder="1" applyAlignment="1">
      <alignment horizontal="center"/>
      <protection locked="0"/>
    </xf>
    <xf numFmtId="3" fontId="5" fillId="2" borderId="0" xfId="2" applyNumberFormat="1" applyFont="1" applyFill="1" applyAlignment="1" applyProtection="1">
      <alignment horizontal="centerContinuous"/>
      <protection locked="0"/>
    </xf>
    <xf numFmtId="3" fontId="2" fillId="2" borderId="7" xfId="2" quotePrefix="1" applyNumberFormat="1" applyFont="1" applyFill="1" applyBorder="1" applyAlignment="1" applyProtection="1">
      <alignment horizontal="center"/>
      <protection locked="0"/>
    </xf>
    <xf numFmtId="3" fontId="4" fillId="2" borderId="0" xfId="2" quotePrefix="1" applyNumberFormat="1" applyFont="1" applyFill="1" applyAlignment="1" applyProtection="1">
      <alignment horizontal="center"/>
      <protection locked="0"/>
    </xf>
    <xf numFmtId="166" fontId="9" fillId="2" borderId="11" xfId="3" applyNumberFormat="1" applyFont="1" applyFill="1" applyBorder="1" applyAlignment="1" applyProtection="1"/>
    <xf numFmtId="166" fontId="2" fillId="2" borderId="0" xfId="3" applyNumberFormat="1" applyFont="1" applyFill="1" applyBorder="1" applyAlignment="1" applyProtection="1">
      <protection locked="0"/>
    </xf>
    <xf numFmtId="3" fontId="11" fillId="2" borderId="0" xfId="2" quotePrefix="1" applyNumberFormat="1" applyFont="1" applyFill="1" applyAlignment="1" applyProtection="1">
      <alignment horizontal="right"/>
      <protection locked="0"/>
    </xf>
    <xf numFmtId="3" fontId="11" fillId="2" borderId="9" xfId="2" applyNumberFormat="1" applyFont="1" applyFill="1" applyBorder="1" applyAlignment="1" applyProtection="1">
      <alignment horizontal="left"/>
      <protection locked="0"/>
    </xf>
    <xf numFmtId="166" fontId="11" fillId="2" borderId="10" xfId="3" applyNumberFormat="1" applyFont="1" applyFill="1" applyBorder="1" applyAlignment="1" applyProtection="1">
      <protection locked="0"/>
    </xf>
    <xf numFmtId="165" fontId="12" fillId="2" borderId="10" xfId="1" applyNumberFormat="1" applyFont="1" applyFill="1" applyBorder="1" applyAlignment="1">
      <alignment horizontal="center"/>
      <protection locked="0"/>
    </xf>
    <xf numFmtId="0" fontId="13" fillId="2" borderId="0" xfId="2" applyFont="1" applyFill="1"/>
    <xf numFmtId="166" fontId="2" fillId="2" borderId="10" xfId="3" applyNumberFormat="1" applyFont="1" applyFill="1" applyBorder="1" applyAlignment="1" applyProtection="1">
      <protection locked="0"/>
    </xf>
    <xf numFmtId="0" fontId="13" fillId="0" borderId="0" xfId="2" applyFont="1"/>
    <xf numFmtId="166" fontId="9" fillId="2" borderId="10" xfId="2" applyNumberFormat="1" applyFont="1" applyFill="1" applyBorder="1"/>
    <xf numFmtId="166" fontId="9" fillId="2" borderId="0" xfId="2" applyNumberFormat="1" applyFont="1" applyFill="1"/>
    <xf numFmtId="3" fontId="4" fillId="2" borderId="7" xfId="2" quotePrefix="1" applyNumberFormat="1" applyFont="1" applyFill="1" applyBorder="1" applyAlignment="1" applyProtection="1">
      <alignment horizontal="center"/>
      <protection locked="0"/>
    </xf>
    <xf numFmtId="3" fontId="4" fillId="2" borderId="9" xfId="2" applyNumberFormat="1" applyFont="1" applyFill="1" applyBorder="1" applyProtection="1">
      <protection locked="0"/>
    </xf>
    <xf numFmtId="166" fontId="11" fillId="2" borderId="10" xfId="2" applyNumberFormat="1" applyFont="1" applyFill="1" applyBorder="1" applyProtection="1">
      <protection locked="0"/>
    </xf>
    <xf numFmtId="166" fontId="11" fillId="2" borderId="0" xfId="2" applyNumberFormat="1" applyFont="1" applyFill="1" applyProtection="1">
      <protection locked="0"/>
    </xf>
    <xf numFmtId="166" fontId="2" fillId="2" borderId="10" xfId="2" applyNumberFormat="1" applyFont="1" applyFill="1" applyBorder="1" applyProtection="1">
      <protection locked="0"/>
    </xf>
    <xf numFmtId="166" fontId="2" fillId="2" borderId="0" xfId="2" applyNumberFormat="1" applyFont="1" applyFill="1" applyProtection="1">
      <protection locked="0"/>
    </xf>
    <xf numFmtId="166" fontId="4" fillId="2" borderId="10" xfId="2" applyNumberFormat="1" applyFont="1" applyFill="1" applyBorder="1" applyProtection="1">
      <protection locked="0"/>
    </xf>
    <xf numFmtId="3" fontId="2" fillId="2" borderId="7" xfId="2" applyNumberFormat="1" applyFont="1" applyFill="1" applyBorder="1" applyAlignment="1" applyProtection="1">
      <alignment horizontal="center"/>
      <protection locked="0"/>
    </xf>
    <xf numFmtId="3" fontId="4" fillId="2" borderId="0" xfId="2" applyNumberFormat="1" applyFont="1" applyFill="1" applyAlignment="1" applyProtection="1">
      <alignment horizontal="center"/>
      <protection locked="0"/>
    </xf>
    <xf numFmtId="166" fontId="2" fillId="2" borderId="10" xfId="3" applyNumberFormat="1" applyFont="1" applyFill="1" applyBorder="1" applyAlignment="1" applyProtection="1"/>
    <xf numFmtId="166" fontId="2" fillId="2" borderId="0" xfId="3" applyNumberFormat="1" applyFont="1" applyFill="1" applyBorder="1" applyAlignment="1" applyProtection="1"/>
    <xf numFmtId="3" fontId="0" fillId="0" borderId="0" xfId="0" applyNumberFormat="1"/>
    <xf numFmtId="3" fontId="2" fillId="2" borderId="4" xfId="2" applyNumberFormat="1" applyFont="1" applyFill="1" applyBorder="1" applyAlignment="1" applyProtection="1">
      <alignment horizontal="center"/>
      <protection locked="0"/>
    </xf>
    <xf numFmtId="3" fontId="4" fillId="2" borderId="5" xfId="2" applyNumberFormat="1" applyFont="1" applyFill="1" applyBorder="1" applyAlignment="1" applyProtection="1">
      <alignment horizontal="center"/>
      <protection locked="0"/>
    </xf>
    <xf numFmtId="3" fontId="2" fillId="2" borderId="12" xfId="2" applyNumberFormat="1" applyFont="1" applyFill="1" applyBorder="1" applyAlignment="1" applyProtection="1">
      <alignment horizontal="left"/>
      <protection locked="0"/>
    </xf>
    <xf numFmtId="166" fontId="2" fillId="2" borderId="6" xfId="3" applyNumberFormat="1" applyFont="1" applyFill="1" applyBorder="1" applyAlignment="1" applyProtection="1"/>
    <xf numFmtId="0" fontId="0" fillId="2" borderId="6" xfId="0" applyFill="1" applyBorder="1"/>
    <xf numFmtId="165" fontId="7" fillId="2" borderId="6" xfId="0" applyNumberFormat="1" applyFont="1" applyFill="1" applyBorder="1" applyAlignment="1">
      <alignment horizontal="center"/>
    </xf>
    <xf numFmtId="166" fontId="9" fillId="2" borderId="10" xfId="3" applyNumberFormat="1" applyFont="1" applyFill="1" applyBorder="1" applyAlignment="1" applyProtection="1">
      <protection locked="0"/>
    </xf>
    <xf numFmtId="166" fontId="9" fillId="2" borderId="0" xfId="3" applyNumberFormat="1" applyFont="1" applyFill="1" applyBorder="1" applyAlignment="1" applyProtection="1">
      <protection locked="0"/>
    </xf>
    <xf numFmtId="166" fontId="9" fillId="2" borderId="3" xfId="3" applyNumberFormat="1" applyFont="1" applyFill="1" applyBorder="1" applyAlignment="1" applyProtection="1">
      <protection locked="0"/>
    </xf>
    <xf numFmtId="165" fontId="6" fillId="2" borderId="10" xfId="3" applyNumberFormat="1" applyFont="1" applyFill="1" applyBorder="1" applyAlignment="1" applyProtection="1">
      <alignment horizontal="center"/>
      <protection locked="0"/>
    </xf>
    <xf numFmtId="165" fontId="7" fillId="2" borderId="10" xfId="0" applyNumberFormat="1" applyFont="1" applyFill="1" applyBorder="1" applyAlignment="1">
      <alignment horizontal="center"/>
    </xf>
    <xf numFmtId="3" fontId="2" fillId="2" borderId="7" xfId="2" applyNumberFormat="1" applyFont="1" applyFill="1" applyBorder="1" applyAlignment="1" applyProtection="1">
      <alignment horizontal="centerContinuous"/>
      <protection locked="0"/>
    </xf>
    <xf numFmtId="3" fontId="4" fillId="2" borderId="0" xfId="2" applyNumberFormat="1" applyFont="1" applyFill="1" applyAlignment="1" applyProtection="1">
      <alignment horizontal="centerContinuous"/>
      <protection locked="0"/>
    </xf>
    <xf numFmtId="10" fontId="6" fillId="2" borderId="10" xfId="1" applyNumberFormat="1" applyFont="1" applyFill="1" applyBorder="1" applyAlignment="1">
      <alignment horizontal="center"/>
      <protection locked="0"/>
    </xf>
    <xf numFmtId="0" fontId="10" fillId="0" borderId="0" xfId="1">
      <alignment horizontal="right"/>
      <protection locked="0"/>
    </xf>
    <xf numFmtId="165" fontId="14" fillId="2" borderId="10" xfId="3" applyNumberFormat="1" applyFont="1" applyFill="1" applyBorder="1" applyAlignment="1" applyProtection="1">
      <alignment horizontal="center"/>
      <protection locked="0"/>
    </xf>
    <xf numFmtId="3" fontId="0" fillId="2" borderId="0" xfId="0" applyNumberFormat="1" applyFill="1"/>
    <xf numFmtId="3" fontId="2" fillId="2" borderId="9" xfId="2" quotePrefix="1" applyNumberFormat="1" applyFont="1" applyFill="1" applyBorder="1" applyAlignment="1" applyProtection="1">
      <alignment horizontal="left"/>
      <protection locked="0"/>
    </xf>
    <xf numFmtId="3" fontId="2" fillId="2" borderId="0" xfId="2" quotePrefix="1" applyNumberFormat="1" applyFont="1" applyFill="1" applyAlignment="1" applyProtection="1">
      <alignment horizontal="center"/>
      <protection locked="0"/>
    </xf>
    <xf numFmtId="166" fontId="16" fillId="2" borderId="10" xfId="2" applyNumberFormat="1" applyFont="1" applyFill="1" applyBorder="1" applyProtection="1">
      <protection locked="0"/>
    </xf>
    <xf numFmtId="166" fontId="16" fillId="2" borderId="0" xfId="2" applyNumberFormat="1" applyFont="1" applyFill="1" applyProtection="1">
      <protection locked="0"/>
    </xf>
    <xf numFmtId="3" fontId="4" fillId="2" borderId="7" xfId="2" applyNumberFormat="1" applyFont="1" applyFill="1" applyBorder="1" applyAlignment="1" applyProtection="1">
      <alignment horizontal="center"/>
      <protection locked="0"/>
    </xf>
    <xf numFmtId="3" fontId="4" fillId="2" borderId="9" xfId="2" applyNumberFormat="1" applyFont="1" applyFill="1" applyBorder="1" applyAlignment="1" applyProtection="1">
      <alignment horizontal="left"/>
      <protection locked="0"/>
    </xf>
    <xf numFmtId="166" fontId="4" fillId="2" borderId="11" xfId="3" applyNumberFormat="1" applyFont="1" applyFill="1" applyBorder="1" applyAlignment="1" applyProtection="1">
      <protection locked="0"/>
    </xf>
    <xf numFmtId="166" fontId="4" fillId="2" borderId="0" xfId="3" applyNumberFormat="1" applyFont="1" applyFill="1" applyBorder="1" applyAlignment="1" applyProtection="1">
      <protection locked="0"/>
    </xf>
    <xf numFmtId="166" fontId="4" fillId="2" borderId="10" xfId="3" applyNumberFormat="1" applyFont="1" applyFill="1" applyBorder="1" applyAlignment="1" applyProtection="1">
      <protection locked="0"/>
    </xf>
    <xf numFmtId="0" fontId="17" fillId="2" borderId="0" xfId="0" applyFont="1" applyFill="1"/>
    <xf numFmtId="3" fontId="17" fillId="2" borderId="0" xfId="0" applyNumberFormat="1" applyFont="1" applyFill="1"/>
    <xf numFmtId="0" fontId="17" fillId="0" borderId="0" xfId="0" applyFont="1"/>
    <xf numFmtId="3" fontId="11" fillId="2" borderId="7" xfId="2" applyNumberFormat="1" applyFont="1" applyFill="1" applyBorder="1" applyAlignment="1" applyProtection="1">
      <alignment horizontal="center"/>
      <protection locked="0"/>
    </xf>
    <xf numFmtId="3" fontId="11" fillId="2" borderId="0" xfId="2" quotePrefix="1" applyNumberFormat="1" applyFont="1" applyFill="1" applyAlignment="1" applyProtection="1">
      <alignment horizontal="center"/>
      <protection locked="0"/>
    </xf>
    <xf numFmtId="166" fontId="11" fillId="2" borderId="11" xfId="3" applyNumberFormat="1" applyFont="1" applyFill="1" applyBorder="1" applyAlignment="1" applyProtection="1">
      <protection locked="0"/>
    </xf>
    <xf numFmtId="166" fontId="11" fillId="2" borderId="0" xfId="3" applyNumberFormat="1" applyFont="1" applyFill="1" applyBorder="1" applyAlignment="1" applyProtection="1">
      <protection locked="0"/>
    </xf>
    <xf numFmtId="166" fontId="17" fillId="0" borderId="0" xfId="0" applyNumberFormat="1" applyFont="1"/>
    <xf numFmtId="3" fontId="17" fillId="0" borderId="0" xfId="0" applyNumberFormat="1" applyFont="1"/>
    <xf numFmtId="0" fontId="18" fillId="0" borderId="0" xfId="0" applyFont="1"/>
    <xf numFmtId="166" fontId="9" fillId="2" borderId="11" xfId="3" applyNumberFormat="1" applyFont="1" applyFill="1" applyBorder="1"/>
    <xf numFmtId="166" fontId="19" fillId="2" borderId="0" xfId="3" applyNumberFormat="1" applyFont="1" applyFill="1" applyBorder="1"/>
    <xf numFmtId="166" fontId="9" fillId="2" borderId="10" xfId="3" applyNumberFormat="1" applyFont="1" applyFill="1" applyBorder="1"/>
    <xf numFmtId="0" fontId="20" fillId="2" borderId="0" xfId="0" applyFont="1" applyFill="1"/>
    <xf numFmtId="0" fontId="21" fillId="0" borderId="0" xfId="0" applyFont="1"/>
    <xf numFmtId="0" fontId="22" fillId="2" borderId="0" xfId="2" applyFont="1" applyFill="1"/>
    <xf numFmtId="166" fontId="23" fillId="2" borderId="10" xfId="3" applyNumberFormat="1" applyFont="1" applyFill="1" applyBorder="1"/>
    <xf numFmtId="0" fontId="22" fillId="0" borderId="0" xfId="2" applyFont="1"/>
    <xf numFmtId="166" fontId="23" fillId="2" borderId="0" xfId="3" applyNumberFormat="1" applyFont="1" applyFill="1" applyBorder="1"/>
    <xf numFmtId="166" fontId="20" fillId="2" borderId="0" xfId="0" applyNumberFormat="1" applyFont="1" applyFill="1"/>
    <xf numFmtId="166" fontId="18" fillId="0" borderId="0" xfId="0" applyNumberFormat="1" applyFont="1"/>
    <xf numFmtId="166" fontId="16" fillId="2" borderId="10" xfId="3" applyNumberFormat="1" applyFont="1" applyFill="1" applyBorder="1" applyAlignment="1" applyProtection="1">
      <protection locked="0"/>
    </xf>
    <xf numFmtId="166" fontId="9" fillId="2" borderId="0" xfId="3" applyNumberFormat="1" applyFont="1" applyFill="1" applyBorder="1"/>
    <xf numFmtId="166" fontId="19" fillId="2" borderId="10" xfId="3" applyNumberFormat="1" applyFont="1" applyFill="1" applyBorder="1"/>
    <xf numFmtId="3" fontId="18" fillId="0" borderId="0" xfId="0" applyNumberFormat="1" applyFont="1"/>
    <xf numFmtId="3" fontId="4" fillId="2" borderId="5" xfId="2" applyNumberFormat="1" applyFont="1" applyFill="1" applyBorder="1" applyAlignment="1" applyProtection="1">
      <alignment horizontal="centerContinuous"/>
      <protection locked="0"/>
    </xf>
    <xf numFmtId="166" fontId="2" fillId="2" borderId="6" xfId="3" applyNumberFormat="1" applyFont="1" applyFill="1" applyBorder="1" applyAlignment="1" applyProtection="1">
      <protection locked="0"/>
    </xf>
    <xf numFmtId="165" fontId="14" fillId="2" borderId="6" xfId="3" applyNumberFormat="1" applyFont="1" applyFill="1" applyBorder="1" applyAlignment="1" applyProtection="1">
      <alignment horizontal="center"/>
      <protection locked="0"/>
    </xf>
    <xf numFmtId="166" fontId="5" fillId="2" borderId="0" xfId="3" applyNumberFormat="1" applyFont="1" applyFill="1" applyBorder="1" applyAlignment="1" applyProtection="1">
      <alignment horizontal="right"/>
    </xf>
    <xf numFmtId="3" fontId="4" fillId="2" borderId="0" xfId="2" applyNumberFormat="1" applyFont="1" applyFill="1" applyAlignment="1" applyProtection="1">
      <alignment horizontal="right"/>
      <protection locked="0"/>
    </xf>
    <xf numFmtId="0" fontId="24" fillId="2" borderId="0" xfId="2" applyFont="1" applyFill="1"/>
    <xf numFmtId="3" fontId="24" fillId="2" borderId="0" xfId="2" applyNumberFormat="1" applyFont="1" applyFill="1"/>
    <xf numFmtId="166" fontId="24" fillId="2" borderId="0" xfId="2" applyNumberFormat="1" applyFont="1" applyFill="1"/>
    <xf numFmtId="167" fontId="24" fillId="2" borderId="0" xfId="2" applyNumberFormat="1" applyFont="1" applyFill="1"/>
    <xf numFmtId="0" fontId="24" fillId="0" borderId="0" xfId="2" applyFont="1"/>
    <xf numFmtId="168" fontId="24" fillId="2" borderId="0" xfId="2" applyNumberFormat="1" applyFont="1" applyFill="1"/>
    <xf numFmtId="0" fontId="25" fillId="2" borderId="0" xfId="2" applyFont="1" applyFill="1"/>
    <xf numFmtId="0" fontId="26" fillId="2" borderId="0" xfId="0" applyFont="1" applyFill="1"/>
    <xf numFmtId="166" fontId="26" fillId="2" borderId="0" xfId="0" applyNumberFormat="1" applyFont="1" applyFill="1"/>
    <xf numFmtId="166" fontId="25" fillId="2" borderId="0" xfId="2" applyNumberFormat="1" applyFont="1" applyFill="1"/>
    <xf numFmtId="0" fontId="26" fillId="0" borderId="0" xfId="0" applyFont="1"/>
    <xf numFmtId="3" fontId="26" fillId="0" borderId="0" xfId="0" applyNumberFormat="1" applyFont="1"/>
  </cellXfs>
  <cellStyles count="4">
    <cellStyle name="Millares [0]_CAJAENERO01" xfId="3" xr:uid="{1E80D5C7-4904-4409-84C8-E6F3698D739B}"/>
    <cellStyle name="Normal" xfId="0" builtinId="0"/>
    <cellStyle name="Normal_CAJAENERO01" xfId="2" xr:uid="{3460DA2A-22D2-45F1-8A2E-7C8F5BB5B46B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Unidades%20compartidas\Gestion%20Financiera\Gestion_Financiera\Ejecuci&#243;n%202024\Flujo_Caja_P01%2005%202024.xlsx" TargetMode="External"/><Relationship Id="rId1" Type="http://schemas.openxmlformats.org/officeDocument/2006/relationships/externalLinkPath" Target="/Unidades%20compartidas/Gestion%20Financiera/Gestion_Financiera/Ejecuci&#243;n%202024/Flujo_Caja_P01%2005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ado"/>
      <sheetName val="EJEC.ACUM."/>
      <sheetName val="EJEC.ACUM.G.G."/>
    </sheetNames>
    <sheetDataSet>
      <sheetData sheetId="0">
        <row r="8">
          <cell r="F8">
            <v>31463581000</v>
          </cell>
          <cell r="S8">
            <v>12981039000</v>
          </cell>
        </row>
        <row r="9">
          <cell r="F9">
            <v>4031931000</v>
          </cell>
          <cell r="S9">
            <v>0</v>
          </cell>
        </row>
        <row r="10">
          <cell r="D10" t="str">
            <v>201</v>
          </cell>
          <cell r="E10" t="str">
            <v>Recuperación de Licencias Médicas - FONASA</v>
          </cell>
          <cell r="F10">
            <v>10000</v>
          </cell>
          <cell r="S10">
            <v>7385721</v>
          </cell>
        </row>
        <row r="11">
          <cell r="F11">
            <v>0</v>
          </cell>
        </row>
        <row r="12">
          <cell r="F12">
            <v>0</v>
          </cell>
          <cell r="S12">
            <v>122075504</v>
          </cell>
        </row>
        <row r="13">
          <cell r="F13">
            <v>0</v>
          </cell>
          <cell r="S13">
            <v>0</v>
          </cell>
        </row>
        <row r="15">
          <cell r="F15">
            <v>129198000</v>
          </cell>
          <cell r="S15">
            <v>59847574</v>
          </cell>
        </row>
        <row r="16">
          <cell r="F16">
            <v>46435000</v>
          </cell>
          <cell r="S16">
            <v>1108471144</v>
          </cell>
        </row>
        <row r="17">
          <cell r="F17">
            <v>41113317000</v>
          </cell>
          <cell r="R17">
            <v>0</v>
          </cell>
          <cell r="S17">
            <v>13198456000</v>
          </cell>
        </row>
        <row r="20">
          <cell r="S20">
            <v>0</v>
          </cell>
        </row>
        <row r="22">
          <cell r="S22">
            <v>0</v>
          </cell>
        </row>
        <row r="23">
          <cell r="S23">
            <v>0</v>
          </cell>
        </row>
        <row r="25">
          <cell r="S25">
            <v>0</v>
          </cell>
        </row>
        <row r="26">
          <cell r="E26" t="str">
            <v>RECUPERACION DE PRESTAMOS</v>
          </cell>
        </row>
        <row r="27">
          <cell r="E27" t="str">
            <v>Ingresos por Percibir</v>
          </cell>
          <cell r="F27">
            <v>45831000</v>
          </cell>
          <cell r="S27">
            <v>26537061</v>
          </cell>
        </row>
        <row r="28">
          <cell r="F28">
            <v>0</v>
          </cell>
          <cell r="R28">
            <v>0</v>
          </cell>
        </row>
        <row r="29">
          <cell r="S29">
            <v>0</v>
          </cell>
        </row>
        <row r="31">
          <cell r="F31">
            <v>4149429000</v>
          </cell>
          <cell r="S31">
            <v>4149428522</v>
          </cell>
        </row>
        <row r="35">
          <cell r="F35">
            <v>11897650000</v>
          </cell>
          <cell r="S35">
            <v>4711652291</v>
          </cell>
        </row>
        <row r="36">
          <cell r="F36">
            <v>2225647000</v>
          </cell>
          <cell r="S36">
            <v>857798319</v>
          </cell>
        </row>
        <row r="38">
          <cell r="F38">
            <v>170323000</v>
          </cell>
          <cell r="S38">
            <v>55890874</v>
          </cell>
        </row>
        <row r="39">
          <cell r="S39">
            <v>367962352</v>
          </cell>
        </row>
        <row r="42">
          <cell r="F42">
            <v>12110988000</v>
          </cell>
          <cell r="S42">
            <v>1297129547</v>
          </cell>
        </row>
        <row r="43">
          <cell r="F43">
            <v>10711681000</v>
          </cell>
          <cell r="S43">
            <v>246633239</v>
          </cell>
        </row>
        <row r="44">
          <cell r="F44">
            <v>6820060000</v>
          </cell>
          <cell r="S44">
            <v>1101680337</v>
          </cell>
        </row>
        <row r="45">
          <cell r="F45">
            <v>19066756000</v>
          </cell>
          <cell r="S45">
            <v>2166498877</v>
          </cell>
        </row>
        <row r="46">
          <cell r="F46">
            <v>11707729000</v>
          </cell>
          <cell r="S46">
            <v>8712429817</v>
          </cell>
        </row>
        <row r="47">
          <cell r="F47">
            <v>1200000000</v>
          </cell>
          <cell r="S47">
            <v>0</v>
          </cell>
        </row>
        <row r="48">
          <cell r="R48">
            <v>0</v>
          </cell>
        </row>
        <row r="49">
          <cell r="F49">
            <v>1766372000</v>
          </cell>
          <cell r="S49">
            <v>1591322900</v>
          </cell>
        </row>
        <row r="50">
          <cell r="R50">
            <v>0</v>
          </cell>
        </row>
        <row r="51">
          <cell r="S51">
            <v>27470166</v>
          </cell>
        </row>
        <row r="53">
          <cell r="S53">
            <v>0</v>
          </cell>
        </row>
        <row r="54">
          <cell r="S54">
            <v>0</v>
          </cell>
        </row>
        <row r="55">
          <cell r="S55">
            <v>0</v>
          </cell>
        </row>
        <row r="56">
          <cell r="F56">
            <v>31050000</v>
          </cell>
          <cell r="S56">
            <v>631565</v>
          </cell>
        </row>
        <row r="57">
          <cell r="F57">
            <v>713380000</v>
          </cell>
          <cell r="S57">
            <v>86102104</v>
          </cell>
        </row>
        <row r="58">
          <cell r="F58">
            <v>0</v>
          </cell>
        </row>
        <row r="60">
          <cell r="F60">
            <v>2558096000</v>
          </cell>
          <cell r="S60">
            <v>2558095897</v>
          </cell>
        </row>
        <row r="61">
          <cell r="F61">
            <v>0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37EDE-3F56-4113-B464-4A827CE5FBE7}">
  <dimension ref="B1:BD1639"/>
  <sheetViews>
    <sheetView tabSelected="1" topLeftCell="A34" zoomScale="80" zoomScaleNormal="80" workbookViewId="0">
      <selection activeCell="T55" sqref="T55"/>
    </sheetView>
  </sheetViews>
  <sheetFormatPr baseColWidth="10" defaultColWidth="11.44140625" defaultRowHeight="13.2" x14ac:dyDescent="0.25"/>
  <cols>
    <col min="1" max="1" width="11.44140625" style="3"/>
    <col min="2" max="2" width="1.33203125" style="1" customWidth="1"/>
    <col min="3" max="4" width="5" style="3" customWidth="1"/>
    <col min="5" max="5" width="55.6640625" style="3" bestFit="1" customWidth="1"/>
    <col min="6" max="6" width="19.33203125" style="3" hidden="1" customWidth="1"/>
    <col min="7" max="7" width="0.6640625" style="3" customWidth="1"/>
    <col min="8" max="8" width="19.33203125" style="3" bestFit="1" customWidth="1"/>
    <col min="9" max="9" width="0.6640625" style="3" customWidth="1"/>
    <col min="10" max="10" width="24.44140625" bestFit="1" customWidth="1"/>
    <col min="11" max="11" width="1.33203125" style="3" customWidth="1"/>
    <col min="12" max="12" width="19.6640625" style="3" customWidth="1"/>
    <col min="13" max="13" width="1.44140625" style="3" customWidth="1"/>
    <col min="14" max="14" width="18.44140625" bestFit="1" customWidth="1"/>
    <col min="15" max="15" width="0.6640625" customWidth="1"/>
    <col min="16" max="16" width="17.5546875" bestFit="1" customWidth="1"/>
    <col min="17" max="17" width="18.33203125" hidden="1" customWidth="1"/>
    <col min="18" max="18" width="0.6640625" customWidth="1"/>
    <col min="19" max="21" width="15.44140625" customWidth="1"/>
    <col min="22" max="22" width="7.5546875" customWidth="1"/>
    <col min="23" max="23" width="15.44140625" customWidth="1"/>
    <col min="25" max="25" width="13.5546875" bestFit="1" customWidth="1"/>
    <col min="27" max="27" width="11.33203125" hidden="1" customWidth="1"/>
    <col min="28" max="45" width="0" hidden="1" customWidth="1"/>
    <col min="46" max="56" width="11.5546875" customWidth="1"/>
    <col min="57" max="16384" width="11.44140625" style="3"/>
  </cols>
  <sheetData>
    <row r="1" spans="2:56" x14ac:dyDescent="0.25">
      <c r="C1" s="1"/>
      <c r="D1" s="1"/>
      <c r="E1" s="1"/>
      <c r="F1" s="1"/>
      <c r="G1" s="1"/>
      <c r="H1" s="1"/>
      <c r="I1" s="1"/>
      <c r="J1" s="2"/>
      <c r="K1" s="1"/>
      <c r="L1" s="1"/>
      <c r="M1" s="1"/>
      <c r="N1" s="2"/>
      <c r="O1" s="2"/>
      <c r="P1" s="2"/>
      <c r="Q1" s="2"/>
      <c r="R1" s="2"/>
      <c r="S1" s="2"/>
    </row>
    <row r="2" spans="2:56" ht="15.6" x14ac:dyDescent="0.25">
      <c r="C2" s="4" t="s">
        <v>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"/>
      <c r="R2" s="2"/>
      <c r="S2" s="2"/>
    </row>
    <row r="3" spans="2:56" ht="21.75" customHeight="1" x14ac:dyDescent="0.3">
      <c r="C3" s="5" t="s">
        <v>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"/>
      <c r="R3" s="2"/>
      <c r="S3" s="2"/>
    </row>
    <row r="4" spans="2:56" ht="12" customHeight="1" x14ac:dyDescent="0.25">
      <c r="C4" s="6"/>
      <c r="D4" s="7"/>
      <c r="E4" s="7"/>
      <c r="F4" s="8"/>
      <c r="G4" s="7"/>
      <c r="H4" s="8"/>
      <c r="I4" s="7"/>
      <c r="J4" s="2"/>
      <c r="K4" s="7"/>
      <c r="L4" s="7"/>
      <c r="M4" s="7"/>
      <c r="N4" s="2"/>
      <c r="O4" s="2"/>
      <c r="P4" s="2"/>
      <c r="Q4" s="2"/>
      <c r="R4" s="2"/>
      <c r="S4" s="2"/>
    </row>
    <row r="5" spans="2:56" ht="12" customHeight="1" thickBot="1" x14ac:dyDescent="0.3">
      <c r="C5" s="6"/>
      <c r="D5" s="7"/>
      <c r="E5" s="7"/>
      <c r="F5" s="8"/>
      <c r="G5" s="7"/>
      <c r="H5" s="2"/>
      <c r="I5" s="7"/>
      <c r="J5" s="8"/>
      <c r="K5" s="7"/>
      <c r="L5" s="7"/>
      <c r="M5" s="7"/>
      <c r="N5" s="2"/>
      <c r="O5" s="2"/>
      <c r="P5" s="2"/>
      <c r="Q5" s="2"/>
      <c r="R5" s="2"/>
      <c r="S5" s="2"/>
    </row>
    <row r="6" spans="2:56" ht="24.75" customHeight="1" x14ac:dyDescent="0.25">
      <c r="C6" s="9" t="s">
        <v>2</v>
      </c>
      <c r="D6" s="10"/>
      <c r="E6" s="11"/>
      <c r="F6" s="12" t="s">
        <v>3</v>
      </c>
      <c r="G6" s="13"/>
      <c r="H6" s="12" t="s">
        <v>4</v>
      </c>
      <c r="I6" s="13"/>
      <c r="J6" s="12" t="s">
        <v>5</v>
      </c>
      <c r="K6" s="13"/>
      <c r="L6" s="12" t="s">
        <v>6</v>
      </c>
      <c r="M6" s="13"/>
      <c r="N6" s="12" t="s">
        <v>7</v>
      </c>
      <c r="O6" s="2"/>
      <c r="P6" s="14" t="s">
        <v>8</v>
      </c>
      <c r="Q6" s="2"/>
      <c r="R6" s="2"/>
      <c r="S6" s="2"/>
    </row>
    <row r="7" spans="2:56" ht="23.25" customHeight="1" thickBot="1" x14ac:dyDescent="0.3">
      <c r="C7" s="15" t="s">
        <v>9</v>
      </c>
      <c r="D7" s="16" t="s">
        <v>10</v>
      </c>
      <c r="E7" s="17" t="s">
        <v>11</v>
      </c>
      <c r="F7" s="18" t="s">
        <v>12</v>
      </c>
      <c r="G7" s="19"/>
      <c r="H7" s="20" t="s">
        <v>13</v>
      </c>
      <c r="I7" s="19"/>
      <c r="J7" s="18" t="s">
        <v>14</v>
      </c>
      <c r="K7" s="19"/>
      <c r="L7" s="21" t="s">
        <v>15</v>
      </c>
      <c r="M7" s="19"/>
      <c r="N7" s="20" t="s">
        <v>16</v>
      </c>
      <c r="O7" s="2"/>
      <c r="P7" s="22" t="s">
        <v>17</v>
      </c>
      <c r="Q7" s="2"/>
      <c r="R7" s="2"/>
      <c r="S7" s="2"/>
    </row>
    <row r="8" spans="2:56" ht="8.25" customHeight="1" thickBot="1" x14ac:dyDescent="0.4">
      <c r="C8" s="23"/>
      <c r="D8" s="24"/>
      <c r="E8" s="25"/>
      <c r="F8" s="19"/>
      <c r="G8" s="19"/>
      <c r="H8" s="2"/>
      <c r="I8" s="19"/>
      <c r="J8" s="19"/>
      <c r="K8" s="19"/>
      <c r="L8" s="19"/>
      <c r="M8" s="19"/>
      <c r="N8" s="2"/>
      <c r="O8" s="2"/>
      <c r="P8" s="26"/>
      <c r="Q8" s="2"/>
      <c r="R8" s="2"/>
      <c r="S8" s="2"/>
    </row>
    <row r="9" spans="2:56" s="36" customFormat="1" ht="15.6" x14ac:dyDescent="0.3">
      <c r="B9" s="27"/>
      <c r="C9" s="28"/>
      <c r="D9" s="29"/>
      <c r="E9" s="30" t="s">
        <v>18</v>
      </c>
      <c r="F9" s="31">
        <f>+F11+F32</f>
        <v>0</v>
      </c>
      <c r="G9" s="32"/>
      <c r="H9" s="31">
        <f>+H11+H32+H29</f>
        <v>81025563000</v>
      </c>
      <c r="I9" s="32"/>
      <c r="J9" s="31">
        <f>+J11+J32</f>
        <v>31653240526</v>
      </c>
      <c r="K9" s="32"/>
      <c r="L9" s="31">
        <f>+L11+L32</f>
        <v>19294231</v>
      </c>
      <c r="M9" s="32"/>
      <c r="N9" s="31">
        <f>+N11+N32</f>
        <v>49307198013</v>
      </c>
      <c r="O9" s="2"/>
      <c r="P9" s="33"/>
      <c r="Q9" s="34">
        <f>+N9-N34</f>
        <v>-15809942340</v>
      </c>
      <c r="R9" s="2"/>
      <c r="S9" s="34"/>
      <c r="T9" s="35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2:56" s="36" customFormat="1" ht="16.2" x14ac:dyDescent="0.35">
      <c r="B10" s="27"/>
      <c r="C10" s="37"/>
      <c r="D10" s="38"/>
      <c r="E10" s="39"/>
      <c r="F10" s="40"/>
      <c r="G10" s="32"/>
      <c r="H10" s="41"/>
      <c r="I10" s="32"/>
      <c r="J10" s="40"/>
      <c r="K10" s="32"/>
      <c r="L10" s="40"/>
      <c r="M10" s="32"/>
      <c r="N10" s="41"/>
      <c r="O10" s="2"/>
      <c r="P10" s="42"/>
      <c r="Q10" s="2"/>
      <c r="R10" s="2"/>
      <c r="S10" s="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2:56" s="36" customFormat="1" ht="15.6" x14ac:dyDescent="0.3">
      <c r="B11" s="27"/>
      <c r="C11" s="37"/>
      <c r="D11" s="38"/>
      <c r="E11" s="43" t="s">
        <v>19</v>
      </c>
      <c r="F11" s="40">
        <f>+F13+F19+F20+F23+F24+F31</f>
        <v>0</v>
      </c>
      <c r="G11" s="32"/>
      <c r="H11" s="40">
        <f>+H13+H17+H19+H20+H23+H24+H31+H29</f>
        <v>76830303000</v>
      </c>
      <c r="I11" s="32"/>
      <c r="J11" s="40">
        <f>+J13+J17+J19+J20+J23+J24+J31+J29</f>
        <v>27503812004</v>
      </c>
      <c r="K11" s="32"/>
      <c r="L11" s="40">
        <f>+L13+L17+L19+L20+L23+L24+L29+L31</f>
        <v>19294231</v>
      </c>
      <c r="M11" s="32"/>
      <c r="N11" s="40">
        <f>+N13+N19+N20+N23+N24+N31+N32+N17</f>
        <v>49307197535</v>
      </c>
      <c r="O11" s="2"/>
      <c r="P11" s="44">
        <f>(J11+L11)/H11</f>
        <v>0.35823243121922871</v>
      </c>
      <c r="Q11" s="34">
        <f>+J11+L11</f>
        <v>27523106235</v>
      </c>
      <c r="R11" s="2"/>
      <c r="S11" s="2"/>
      <c r="T11" s="35"/>
      <c r="U11"/>
      <c r="V11"/>
      <c r="W11" s="35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2:56" s="36" customFormat="1" ht="16.2" x14ac:dyDescent="0.35">
      <c r="B12" s="27"/>
      <c r="C12" s="37"/>
      <c r="D12" s="45"/>
      <c r="E12" s="43"/>
      <c r="F12" s="40"/>
      <c r="G12" s="32"/>
      <c r="H12" s="41"/>
      <c r="I12" s="32"/>
      <c r="J12" s="40"/>
      <c r="K12" s="32"/>
      <c r="L12" s="41"/>
      <c r="M12" s="32"/>
      <c r="N12" s="41"/>
      <c r="O12" s="2"/>
      <c r="P12" s="42"/>
      <c r="Q12" s="34">
        <f t="shared" ref="Q12:Q84" si="0">+J12+L12</f>
        <v>0</v>
      </c>
      <c r="R12" s="2"/>
      <c r="S12" s="2"/>
      <c r="T12"/>
      <c r="U12"/>
      <c r="V12"/>
      <c r="W12" s="35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</row>
    <row r="13" spans="2:56" s="36" customFormat="1" ht="15.6" x14ac:dyDescent="0.3">
      <c r="B13" s="27"/>
      <c r="C13" s="46" t="s">
        <v>20</v>
      </c>
      <c r="D13" s="47" t="s">
        <v>21</v>
      </c>
      <c r="E13" s="43" t="s">
        <v>22</v>
      </c>
      <c r="F13" s="48">
        <f>SUM(F15:F15)</f>
        <v>0</v>
      </c>
      <c r="G13" s="49"/>
      <c r="H13" s="40">
        <f>SUM(H14:H16)</f>
        <v>35495522000</v>
      </c>
      <c r="I13" s="49"/>
      <c r="J13" s="40">
        <f>SUM(J14:J16)</f>
        <v>12988424721</v>
      </c>
      <c r="K13" s="49"/>
      <c r="L13" s="40">
        <f>SUM(L14:L16)</f>
        <v>0</v>
      </c>
      <c r="M13" s="49"/>
      <c r="N13" s="40">
        <f>SUM(N14:N16)</f>
        <v>22507097279</v>
      </c>
      <c r="O13" s="2"/>
      <c r="P13" s="44">
        <f t="shared" ref="P13:P16" si="1">(J13+L13)/H13</f>
        <v>0.36591727601583096</v>
      </c>
      <c r="Q13" s="34">
        <f t="shared" si="0"/>
        <v>12988424721</v>
      </c>
      <c r="R13" s="2"/>
      <c r="S13" s="3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</row>
    <row r="14" spans="2:56" s="36" customFormat="1" ht="15.6" x14ac:dyDescent="0.3">
      <c r="B14" s="27"/>
      <c r="C14" s="46"/>
      <c r="D14" s="50" t="s">
        <v>23</v>
      </c>
      <c r="E14" s="51" t="s">
        <v>24</v>
      </c>
      <c r="F14" s="52">
        <f>+[1]detallado!R8</f>
        <v>0</v>
      </c>
      <c r="G14" s="49"/>
      <c r="H14" s="52">
        <f>+[1]detallado!F8</f>
        <v>31463581000</v>
      </c>
      <c r="I14" s="49"/>
      <c r="J14" s="52">
        <f>+[1]detallado!S8</f>
        <v>12981039000</v>
      </c>
      <c r="K14" s="49"/>
      <c r="L14" s="52"/>
      <c r="M14" s="49"/>
      <c r="N14" s="52">
        <f>+H14-J14</f>
        <v>18482542000</v>
      </c>
      <c r="O14" s="2"/>
      <c r="P14" s="53">
        <f t="shared" si="1"/>
        <v>0.41257347661729921</v>
      </c>
      <c r="Q14" s="34">
        <f>+J14+L14</f>
        <v>12981039000</v>
      </c>
      <c r="R14" s="2"/>
      <c r="S14" s="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</row>
    <row r="15" spans="2:56" s="36" customFormat="1" ht="15.6" x14ac:dyDescent="0.3">
      <c r="B15" s="27"/>
      <c r="C15" s="46"/>
      <c r="D15" s="50" t="s">
        <v>25</v>
      </c>
      <c r="E15" s="51" t="s">
        <v>26</v>
      </c>
      <c r="F15" s="52">
        <f>+[1]detallado!R9</f>
        <v>0</v>
      </c>
      <c r="G15" s="49"/>
      <c r="H15" s="52">
        <f>+[1]detallado!F9</f>
        <v>4031931000</v>
      </c>
      <c r="I15" s="49"/>
      <c r="J15" s="52">
        <f>+[1]detallado!S9</f>
        <v>0</v>
      </c>
      <c r="K15" s="49"/>
      <c r="L15" s="52"/>
      <c r="M15" s="49"/>
      <c r="N15" s="52">
        <f>+H15-J15</f>
        <v>4031931000</v>
      </c>
      <c r="O15" s="2"/>
      <c r="P15" s="53">
        <f t="shared" si="1"/>
        <v>0</v>
      </c>
      <c r="Q15" s="34">
        <f t="shared" si="0"/>
        <v>0</v>
      </c>
      <c r="R15" s="2"/>
      <c r="S15" s="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</row>
    <row r="16" spans="2:56" s="36" customFormat="1" ht="15.6" x14ac:dyDescent="0.3">
      <c r="B16" s="27"/>
      <c r="C16" s="46"/>
      <c r="D16" s="50" t="str">
        <f>+[1]detallado!D10</f>
        <v>201</v>
      </c>
      <c r="E16" s="51" t="str">
        <f>+[1]detallado!E10</f>
        <v>Recuperación de Licencias Médicas - FONASA</v>
      </c>
      <c r="F16" s="52"/>
      <c r="G16" s="49"/>
      <c r="H16" s="52">
        <f>+[1]detallado!F10</f>
        <v>10000</v>
      </c>
      <c r="I16" s="49"/>
      <c r="J16" s="52">
        <f>+[1]detallado!S10</f>
        <v>7385721</v>
      </c>
      <c r="K16" s="49"/>
      <c r="L16" s="52"/>
      <c r="M16" s="49"/>
      <c r="N16" s="52">
        <f>+H16-J16-L16</f>
        <v>-7375721</v>
      </c>
      <c r="O16" s="2"/>
      <c r="P16" s="53">
        <f t="shared" si="1"/>
        <v>738.57209999999998</v>
      </c>
      <c r="Q16" s="34"/>
      <c r="R16" s="2"/>
      <c r="S16" s="2"/>
      <c r="T16" s="35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</row>
    <row r="17" spans="2:56" s="36" customFormat="1" ht="15.6" x14ac:dyDescent="0.3">
      <c r="B17" s="27"/>
      <c r="C17" s="46" t="s">
        <v>27</v>
      </c>
      <c r="D17" s="47"/>
      <c r="E17" s="43" t="s">
        <v>28</v>
      </c>
      <c r="F17" s="48">
        <f>SUM(F19:F19)</f>
        <v>0</v>
      </c>
      <c r="G17" s="49"/>
      <c r="H17" s="40">
        <f>+[1]detallado!F11</f>
        <v>0</v>
      </c>
      <c r="I17" s="49"/>
      <c r="J17" s="40">
        <f>+J18</f>
        <v>122075504</v>
      </c>
      <c r="K17" s="49"/>
      <c r="L17" s="40">
        <f>+L18</f>
        <v>0</v>
      </c>
      <c r="M17" s="49"/>
      <c r="N17" s="40">
        <f>SUM(N18)</f>
        <v>-122075504</v>
      </c>
      <c r="O17" s="2"/>
      <c r="P17" s="44"/>
      <c r="Q17" s="34">
        <f t="shared" ref="Q17" si="2">+J17+L17</f>
        <v>122075504</v>
      </c>
      <c r="R17" s="2"/>
      <c r="S17" s="34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</row>
    <row r="18" spans="2:56" s="36" customFormat="1" ht="15.6" x14ac:dyDescent="0.3">
      <c r="B18" s="27"/>
      <c r="C18" s="46"/>
      <c r="D18" s="50" t="s">
        <v>29</v>
      </c>
      <c r="E18" s="51" t="s">
        <v>30</v>
      </c>
      <c r="F18" s="52">
        <f>+[1]detallado!R12</f>
        <v>0</v>
      </c>
      <c r="G18" s="49"/>
      <c r="H18" s="52">
        <f>+[1]detallado!F12</f>
        <v>0</v>
      </c>
      <c r="I18" s="49"/>
      <c r="J18" s="52">
        <f>+[1]detallado!S12</f>
        <v>122075504</v>
      </c>
      <c r="K18" s="49"/>
      <c r="L18" s="52"/>
      <c r="M18" s="49"/>
      <c r="N18" s="52">
        <f>+H18-J18</f>
        <v>-122075504</v>
      </c>
      <c r="O18" s="2"/>
      <c r="P18" s="53"/>
      <c r="Q18" s="34">
        <f>+J18+L18</f>
        <v>122075504</v>
      </c>
      <c r="R18" s="2"/>
      <c r="S18" s="2"/>
      <c r="T18" s="35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</row>
    <row r="19" spans="2:56" s="56" customFormat="1" ht="15.6" x14ac:dyDescent="0.3">
      <c r="B19" s="54"/>
      <c r="C19" s="46" t="s">
        <v>31</v>
      </c>
      <c r="D19" s="47"/>
      <c r="E19" s="43" t="s">
        <v>32</v>
      </c>
      <c r="F19" s="55">
        <f>+[1]detallado!R13</f>
        <v>0</v>
      </c>
      <c r="G19" s="49"/>
      <c r="H19" s="55">
        <f>+[1]detallado!F13</f>
        <v>0</v>
      </c>
      <c r="I19" s="49"/>
      <c r="J19" s="55">
        <f>+[1]detallado!S13</f>
        <v>0</v>
      </c>
      <c r="K19" s="49"/>
      <c r="L19" s="55"/>
      <c r="M19" s="49"/>
      <c r="N19" s="55">
        <f>+H19-J19</f>
        <v>0</v>
      </c>
      <c r="O19" s="2"/>
      <c r="P19" s="53"/>
      <c r="Q19" s="34">
        <f t="shared" si="0"/>
        <v>0</v>
      </c>
      <c r="R19" s="2"/>
      <c r="S19" s="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2:56" s="56" customFormat="1" ht="15.6" x14ac:dyDescent="0.3">
      <c r="B20" s="54"/>
      <c r="C20" s="46" t="s">
        <v>33</v>
      </c>
      <c r="D20" s="47"/>
      <c r="E20" s="43" t="s">
        <v>34</v>
      </c>
      <c r="F20" s="57">
        <f>SUM(F21:F22)</f>
        <v>0</v>
      </c>
      <c r="G20" s="58"/>
      <c r="H20" s="57">
        <f>SUM(H21:H22)</f>
        <v>175633000</v>
      </c>
      <c r="I20" s="58"/>
      <c r="J20" s="57">
        <f>SUM(J21:J22)</f>
        <v>1168318718</v>
      </c>
      <c r="K20" s="58"/>
      <c r="L20" s="57">
        <f>SUM(L21:L22)</f>
        <v>0</v>
      </c>
      <c r="M20" s="58"/>
      <c r="N20" s="57">
        <f>SUM(N21:N22)</f>
        <v>-992685718</v>
      </c>
      <c r="O20" s="2"/>
      <c r="P20" s="44">
        <f>(J20+L20)/H20</f>
        <v>6.652045560913951</v>
      </c>
      <c r="Q20" s="34">
        <f t="shared" si="0"/>
        <v>1168318718</v>
      </c>
      <c r="R20" s="2"/>
      <c r="S20" s="34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2:56" ht="13.8" x14ac:dyDescent="0.25">
      <c r="C21" s="59"/>
      <c r="D21" s="47" t="s">
        <v>35</v>
      </c>
      <c r="E21" s="60" t="s">
        <v>36</v>
      </c>
      <c r="F21" s="61">
        <f>+[1]detallado!R15</f>
        <v>0</v>
      </c>
      <c r="G21" s="62"/>
      <c r="H21" s="61">
        <f>+[1]detallado!F15</f>
        <v>129198000</v>
      </c>
      <c r="I21" s="62"/>
      <c r="J21" s="61">
        <f>+[1]detallado!S15</f>
        <v>59847574</v>
      </c>
      <c r="K21" s="62"/>
      <c r="L21" s="61"/>
      <c r="M21" s="62"/>
      <c r="N21" s="61">
        <f t="shared" ref="N21:N22" si="3">+H21-J21-L21</f>
        <v>69350426</v>
      </c>
      <c r="O21" s="2"/>
      <c r="P21" s="53">
        <f>(J21+L21)/H21</f>
        <v>0.46322368767318378</v>
      </c>
      <c r="Q21" s="34">
        <f t="shared" si="0"/>
        <v>59847574</v>
      </c>
      <c r="R21" s="2"/>
      <c r="S21" s="2"/>
      <c r="T21" s="35"/>
      <c r="U21" s="35"/>
    </row>
    <row r="22" spans="2:56" ht="13.8" x14ac:dyDescent="0.25">
      <c r="C22" s="59"/>
      <c r="D22" s="47">
        <v>99</v>
      </c>
      <c r="E22" s="60" t="s">
        <v>37</v>
      </c>
      <c r="F22" s="61">
        <f>+[1]detallado!R16</f>
        <v>0</v>
      </c>
      <c r="G22" s="62"/>
      <c r="H22" s="61">
        <f>+[1]detallado!F16</f>
        <v>46435000</v>
      </c>
      <c r="I22" s="62"/>
      <c r="J22" s="61">
        <f>+[1]detallado!S16</f>
        <v>1108471144</v>
      </c>
      <c r="K22" s="62"/>
      <c r="L22" s="61"/>
      <c r="M22" s="62"/>
      <c r="N22" s="61">
        <f t="shared" si="3"/>
        <v>-1062036144</v>
      </c>
      <c r="O22" s="2"/>
      <c r="P22" s="53">
        <f>(J22+L22)/H22</f>
        <v>23.871457822763002</v>
      </c>
      <c r="Q22" s="34">
        <f t="shared" si="0"/>
        <v>1108471144</v>
      </c>
      <c r="R22" s="2"/>
      <c r="S22" s="2"/>
      <c r="T22" s="35"/>
    </row>
    <row r="23" spans="2:56" s="56" customFormat="1" ht="15.6" x14ac:dyDescent="0.3">
      <c r="B23" s="54"/>
      <c r="C23" s="46" t="s">
        <v>38</v>
      </c>
      <c r="D23" s="47"/>
      <c r="E23" s="43" t="s">
        <v>39</v>
      </c>
      <c r="F23" s="63">
        <f>+[1]detallado!R17</f>
        <v>0</v>
      </c>
      <c r="G23" s="64"/>
      <c r="H23" s="63">
        <f>+[1]detallado!F17</f>
        <v>41113317000</v>
      </c>
      <c r="I23" s="64"/>
      <c r="J23" s="63">
        <f>+[1]detallado!S17</f>
        <v>13198456000</v>
      </c>
      <c r="K23" s="64"/>
      <c r="L23" s="63"/>
      <c r="M23" s="64"/>
      <c r="N23" s="55">
        <f>+H23-J23</f>
        <v>27914861000</v>
      </c>
      <c r="O23" s="2"/>
      <c r="P23" s="44">
        <f>(J23+L23)/H23</f>
        <v>0.32102629909428132</v>
      </c>
      <c r="Q23" s="34">
        <f t="shared" si="0"/>
        <v>13198456000</v>
      </c>
      <c r="R23" s="2"/>
      <c r="S23" s="3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  <row r="24" spans="2:56" s="56" customFormat="1" ht="15.6" x14ac:dyDescent="0.3">
      <c r="B24" s="54"/>
      <c r="C24" s="46">
        <v>10</v>
      </c>
      <c r="D24" s="47"/>
      <c r="E24" s="43" t="s">
        <v>40</v>
      </c>
      <c r="F24" s="63">
        <f>SUM(F25:F28)</f>
        <v>0</v>
      </c>
      <c r="G24" s="64"/>
      <c r="H24" s="63">
        <f>SUM(H25:H28)</f>
        <v>0</v>
      </c>
      <c r="I24" s="64"/>
      <c r="J24" s="63">
        <f>SUM(J25:J28)</f>
        <v>0</v>
      </c>
      <c r="K24" s="64"/>
      <c r="L24" s="63">
        <f>SUM(L25:L28)</f>
        <v>0</v>
      </c>
      <c r="M24" s="64"/>
      <c r="N24" s="63">
        <f>SUM(N25:N28)</f>
        <v>0</v>
      </c>
      <c r="O24" s="2"/>
      <c r="P24" s="53"/>
      <c r="Q24" s="34">
        <f t="shared" si="0"/>
        <v>0</v>
      </c>
      <c r="R24" s="2"/>
      <c r="S24" s="2"/>
      <c r="T24" s="35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2:56" s="56" customFormat="1" ht="15.6" x14ac:dyDescent="0.3">
      <c r="B25" s="54"/>
      <c r="C25" s="46"/>
      <c r="D25" s="47" t="s">
        <v>35</v>
      </c>
      <c r="E25" s="60" t="s">
        <v>41</v>
      </c>
      <c r="F25" s="61">
        <f>+[1]detallado!R20</f>
        <v>0</v>
      </c>
      <c r="G25" s="64"/>
      <c r="H25" s="61">
        <f>+[1]detallado!F20</f>
        <v>0</v>
      </c>
      <c r="I25" s="64"/>
      <c r="J25" s="61">
        <f>+[1]detallado!S20</f>
        <v>0</v>
      </c>
      <c r="K25" s="64"/>
      <c r="L25" s="61"/>
      <c r="M25" s="64"/>
      <c r="N25" s="61">
        <f t="shared" ref="N25:N32" si="4">+H25-J25</f>
        <v>0</v>
      </c>
      <c r="O25" s="2"/>
      <c r="P25" s="53"/>
      <c r="Q25" s="34">
        <f t="shared" si="0"/>
        <v>0</v>
      </c>
      <c r="R25" s="2"/>
      <c r="S25" s="2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</row>
    <row r="26" spans="2:56" s="56" customFormat="1" ht="15.6" x14ac:dyDescent="0.3">
      <c r="B26" s="54"/>
      <c r="C26" s="46"/>
      <c r="D26" s="47" t="s">
        <v>42</v>
      </c>
      <c r="E26" s="60" t="s">
        <v>43</v>
      </c>
      <c r="F26" s="61">
        <f>+[1]detallado!R22</f>
        <v>0</v>
      </c>
      <c r="G26" s="64"/>
      <c r="H26" s="61">
        <f>+[1]detallado!F22</f>
        <v>0</v>
      </c>
      <c r="I26" s="64"/>
      <c r="J26" s="61">
        <f>+[1]detallado!S22</f>
        <v>0</v>
      </c>
      <c r="K26" s="64"/>
      <c r="L26" s="61"/>
      <c r="M26" s="64"/>
      <c r="N26" s="61">
        <f t="shared" si="4"/>
        <v>0</v>
      </c>
      <c r="O26" s="2"/>
      <c r="P26" s="53"/>
      <c r="Q26" s="34">
        <f t="shared" si="0"/>
        <v>0</v>
      </c>
      <c r="R26" s="2"/>
      <c r="S26" s="2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  <row r="27" spans="2:56" s="56" customFormat="1" ht="15.6" x14ac:dyDescent="0.3">
      <c r="B27" s="54"/>
      <c r="C27" s="46"/>
      <c r="D27" s="47" t="s">
        <v>44</v>
      </c>
      <c r="E27" s="60" t="s">
        <v>45</v>
      </c>
      <c r="F27" s="61">
        <f>+[1]detallado!R23</f>
        <v>0</v>
      </c>
      <c r="G27" s="64"/>
      <c r="H27" s="61">
        <f>+[1]detallado!F23</f>
        <v>0</v>
      </c>
      <c r="I27" s="64"/>
      <c r="J27" s="61">
        <f>+[1]detallado!S23</f>
        <v>0</v>
      </c>
      <c r="K27" s="64"/>
      <c r="L27" s="61"/>
      <c r="M27" s="64"/>
      <c r="N27" s="61">
        <f t="shared" si="4"/>
        <v>0</v>
      </c>
      <c r="O27" s="2"/>
      <c r="P27" s="53"/>
      <c r="Q27" s="34">
        <f t="shared" si="0"/>
        <v>0</v>
      </c>
      <c r="R27" s="2"/>
      <c r="S27" s="2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2:56" s="56" customFormat="1" ht="15.6" x14ac:dyDescent="0.3">
      <c r="B28" s="54"/>
      <c r="C28" s="46"/>
      <c r="D28" s="47">
        <v>99</v>
      </c>
      <c r="E28" s="60" t="s">
        <v>46</v>
      </c>
      <c r="F28" s="61">
        <f>+[1]detallado!R25</f>
        <v>0</v>
      </c>
      <c r="G28" s="64"/>
      <c r="H28" s="61">
        <f>+[1]detallado!F25</f>
        <v>0</v>
      </c>
      <c r="I28" s="64"/>
      <c r="J28" s="61">
        <f>+[1]detallado!S25</f>
        <v>0</v>
      </c>
      <c r="K28" s="64"/>
      <c r="L28" s="61"/>
      <c r="M28" s="64"/>
      <c r="N28" s="61">
        <f t="shared" si="4"/>
        <v>0</v>
      </c>
      <c r="O28" s="2"/>
      <c r="P28" s="53"/>
      <c r="Q28" s="34">
        <f t="shared" si="0"/>
        <v>0</v>
      </c>
      <c r="R28" s="2"/>
      <c r="S28" s="2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2:56" s="56" customFormat="1" ht="15.6" x14ac:dyDescent="0.3">
      <c r="B29" s="54"/>
      <c r="C29" s="46">
        <v>12</v>
      </c>
      <c r="D29" s="47"/>
      <c r="E29" s="60" t="str">
        <f>+[1]detallado!E26</f>
        <v>RECUPERACION DE PRESTAMOS</v>
      </c>
      <c r="F29" s="61"/>
      <c r="G29" s="64"/>
      <c r="H29" s="65">
        <f>+H30</f>
        <v>45831000</v>
      </c>
      <c r="I29" s="64"/>
      <c r="J29" s="65">
        <f>+J30</f>
        <v>26537061</v>
      </c>
      <c r="K29" s="64"/>
      <c r="L29" s="65">
        <f>+L30</f>
        <v>19294231</v>
      </c>
      <c r="M29" s="64"/>
      <c r="N29" s="61">
        <f>+N30</f>
        <v>-292</v>
      </c>
      <c r="O29" s="2"/>
      <c r="P29" s="53"/>
      <c r="Q29" s="34"/>
      <c r="R29" s="2"/>
      <c r="S29" s="34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2:56" s="56" customFormat="1" ht="15.6" x14ac:dyDescent="0.3">
      <c r="B30" s="54"/>
      <c r="C30" s="46"/>
      <c r="D30" s="47">
        <v>10</v>
      </c>
      <c r="E30" s="60" t="str">
        <f>+[1]detallado!E27</f>
        <v>Ingresos por Percibir</v>
      </c>
      <c r="F30" s="61"/>
      <c r="G30" s="64"/>
      <c r="H30" s="61">
        <f>+[1]detallado!F27</f>
        <v>45831000</v>
      </c>
      <c r="I30" s="64"/>
      <c r="J30" s="61">
        <f>+[1]detallado!S27</f>
        <v>26537061</v>
      </c>
      <c r="K30" s="64"/>
      <c r="L30" s="61">
        <f>19604807-310576</f>
        <v>19294231</v>
      </c>
      <c r="M30" s="64"/>
      <c r="N30" s="61">
        <f>+H30-J30-L30</f>
        <v>-292</v>
      </c>
      <c r="O30" s="2"/>
      <c r="P30" s="53"/>
      <c r="Q30" s="34"/>
      <c r="R30" s="2"/>
      <c r="S30" s="2"/>
      <c r="T30" s="35"/>
      <c r="U30" s="35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2:56" s="56" customFormat="1" ht="15.6" x14ac:dyDescent="0.3">
      <c r="B31" s="54"/>
      <c r="C31" s="46">
        <v>13</v>
      </c>
      <c r="D31" s="47"/>
      <c r="E31" s="43" t="s">
        <v>47</v>
      </c>
      <c r="F31" s="63">
        <f>+[1]detallado!R28</f>
        <v>0</v>
      </c>
      <c r="G31" s="64"/>
      <c r="H31" s="63">
        <f>+[1]detallado!F28</f>
        <v>0</v>
      </c>
      <c r="I31" s="64"/>
      <c r="J31" s="63">
        <f>+[1]detallado!S29</f>
        <v>0</v>
      </c>
      <c r="K31" s="64"/>
      <c r="L31" s="63"/>
      <c r="M31" s="64"/>
      <c r="N31" s="63">
        <f t="shared" si="4"/>
        <v>0</v>
      </c>
      <c r="O31" s="2"/>
      <c r="P31" s="53"/>
      <c r="Q31" s="34">
        <f t="shared" si="0"/>
        <v>0</v>
      </c>
      <c r="R31" s="2"/>
      <c r="S31" s="34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</row>
    <row r="32" spans="2:56" s="56" customFormat="1" ht="15.6" x14ac:dyDescent="0.3">
      <c r="B32" s="54"/>
      <c r="C32" s="66">
        <v>15</v>
      </c>
      <c r="D32" s="67"/>
      <c r="E32" s="43" t="s">
        <v>48</v>
      </c>
      <c r="F32" s="68">
        <f>+[1]detallado!R31</f>
        <v>0</v>
      </c>
      <c r="G32" s="69"/>
      <c r="H32" s="68">
        <f>+[1]detallado!F31</f>
        <v>4149429000</v>
      </c>
      <c r="I32" s="69"/>
      <c r="J32" s="68">
        <f>+[1]detallado!S31</f>
        <v>4149428522</v>
      </c>
      <c r="K32" s="69"/>
      <c r="L32" s="68"/>
      <c r="M32" s="69"/>
      <c r="N32" s="68">
        <f t="shared" si="4"/>
        <v>478</v>
      </c>
      <c r="O32" s="2"/>
      <c r="P32" s="53"/>
      <c r="Q32" s="34">
        <f t="shared" si="0"/>
        <v>4149428522</v>
      </c>
      <c r="R32" s="2"/>
      <c r="S32" s="34"/>
      <c r="T32"/>
      <c r="U32" s="70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</row>
    <row r="33" spans="2:56" s="56" customFormat="1" ht="16.8" thickBot="1" x14ac:dyDescent="0.4">
      <c r="B33" s="54"/>
      <c r="C33" s="71"/>
      <c r="D33" s="72"/>
      <c r="E33" s="73"/>
      <c r="F33" s="74"/>
      <c r="G33" s="69"/>
      <c r="H33" s="75"/>
      <c r="I33" s="69"/>
      <c r="J33" s="74"/>
      <c r="K33" s="69"/>
      <c r="L33" s="41"/>
      <c r="M33" s="69"/>
      <c r="N33" s="75"/>
      <c r="O33" s="2"/>
      <c r="P33" s="76"/>
      <c r="Q33" s="34">
        <f t="shared" si="0"/>
        <v>0</v>
      </c>
      <c r="R33" s="2"/>
      <c r="S33" s="2"/>
      <c r="T33" s="35"/>
      <c r="U33" s="70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2:56" s="36" customFormat="1" ht="15.6" x14ac:dyDescent="0.3">
      <c r="B34" s="27"/>
      <c r="C34" s="37"/>
      <c r="D34" s="38"/>
      <c r="E34" s="39" t="s">
        <v>49</v>
      </c>
      <c r="F34" s="77" t="e">
        <f>F36+F64</f>
        <v>#REF!</v>
      </c>
      <c r="G34" s="78"/>
      <c r="H34" s="77">
        <f>H36+H64</f>
        <v>80979732000</v>
      </c>
      <c r="I34" s="78"/>
      <c r="J34" s="77">
        <f>J36+J64</f>
        <v>31653240526</v>
      </c>
      <c r="K34" s="78"/>
      <c r="L34" s="79">
        <f>L36+L38+L39+L40+L43+L51+L55</f>
        <v>0</v>
      </c>
      <c r="M34" s="78"/>
      <c r="N34" s="77">
        <f>N36+N64</f>
        <v>65117140353</v>
      </c>
      <c r="O34" s="2"/>
      <c r="P34" s="80"/>
      <c r="Q34" s="34">
        <f t="shared" si="0"/>
        <v>31653240526</v>
      </c>
      <c r="R34" s="2"/>
      <c r="S34" s="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2:56" s="36" customFormat="1" ht="16.2" x14ac:dyDescent="0.35">
      <c r="B35" s="27"/>
      <c r="C35" s="37"/>
      <c r="D35" s="38"/>
      <c r="E35" s="39"/>
      <c r="F35" s="77"/>
      <c r="G35" s="78"/>
      <c r="H35" s="41"/>
      <c r="I35" s="78"/>
      <c r="J35" s="77"/>
      <c r="K35" s="78"/>
      <c r="L35" s="41"/>
      <c r="M35" s="78"/>
      <c r="N35" s="41"/>
      <c r="O35" s="2"/>
      <c r="P35" s="81"/>
      <c r="Q35" s="34">
        <f t="shared" si="0"/>
        <v>0</v>
      </c>
      <c r="R35" s="2"/>
      <c r="S35" s="2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2:56" s="36" customFormat="1" ht="15.6" x14ac:dyDescent="0.3">
      <c r="B36" s="27"/>
      <c r="C36" s="82"/>
      <c r="D36" s="83"/>
      <c r="E36" s="43" t="s">
        <v>50</v>
      </c>
      <c r="F36" s="55" t="e">
        <f>F38+F39+F40+F43+F55+F62+F53+F54+#REF!</f>
        <v>#REF!</v>
      </c>
      <c r="G36" s="49"/>
      <c r="H36" s="55">
        <f>H38+H39+H40+H43+H55+H61+H53+H54+H51+H62</f>
        <v>80979732000</v>
      </c>
      <c r="I36" s="49"/>
      <c r="J36" s="55">
        <f>J38+J39+J40+J43+J55+J53+J54+J51+J62</f>
        <v>23781298285</v>
      </c>
      <c r="K36" s="49"/>
      <c r="L36" s="55">
        <f>L38+L39+L40+L43+L55+L53+L54+L51+L62</f>
        <v>0</v>
      </c>
      <c r="M36" s="49"/>
      <c r="N36" s="55">
        <f>N38+N39+N40+N43+N55+N62+N53+N51</f>
        <v>57225903881</v>
      </c>
      <c r="O36" s="2"/>
      <c r="P36" s="84">
        <f>(J36+L36)/H36</f>
        <v>0.2936697578228587</v>
      </c>
      <c r="Q36" s="34">
        <f t="shared" si="0"/>
        <v>23781298285</v>
      </c>
      <c r="R36" s="2"/>
      <c r="S36" s="85"/>
      <c r="T36" s="35"/>
      <c r="U36" s="35"/>
      <c r="V36" s="85"/>
      <c r="W36" s="35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2:56" s="36" customFormat="1" ht="15.6" x14ac:dyDescent="0.3">
      <c r="B37" s="27"/>
      <c r="C37" s="82"/>
      <c r="D37" s="83"/>
      <c r="E37" s="43"/>
      <c r="F37" s="55"/>
      <c r="G37" s="49"/>
      <c r="H37" s="55"/>
      <c r="I37" s="49"/>
      <c r="J37" s="55"/>
      <c r="K37" s="49"/>
      <c r="L37" s="55"/>
      <c r="M37" s="49"/>
      <c r="N37" s="55"/>
      <c r="O37" s="2"/>
      <c r="P37" s="86"/>
      <c r="Q37" s="34">
        <f t="shared" si="0"/>
        <v>0</v>
      </c>
      <c r="R37" s="2"/>
      <c r="S37" s="87"/>
      <c r="T37" s="70"/>
      <c r="U37" s="35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2:56" s="36" customFormat="1" ht="15.6" x14ac:dyDescent="0.3">
      <c r="B38" s="27"/>
      <c r="C38" s="66">
        <v>21</v>
      </c>
      <c r="D38" s="83"/>
      <c r="E38" s="43" t="s">
        <v>51</v>
      </c>
      <c r="F38" s="55">
        <f>+[1]detallado!R35</f>
        <v>0</v>
      </c>
      <c r="G38" s="49"/>
      <c r="H38" s="55">
        <f>+[1]detallado!F35</f>
        <v>11897650000</v>
      </c>
      <c r="I38" s="49"/>
      <c r="J38" s="55">
        <f>+[1]detallado!S35</f>
        <v>4711652291</v>
      </c>
      <c r="K38" s="49"/>
      <c r="L38" s="55"/>
      <c r="M38" s="49"/>
      <c r="N38" s="55">
        <f t="shared" ref="N38:N42" si="5">+H38-J38-L38</f>
        <v>7185997709</v>
      </c>
      <c r="O38" s="2"/>
      <c r="P38" s="44">
        <f>(J38+L38)/H38</f>
        <v>0.39601537202724907</v>
      </c>
      <c r="Q38" s="34">
        <f t="shared" si="0"/>
        <v>4711652291</v>
      </c>
      <c r="R38" s="2"/>
      <c r="S38" s="34"/>
      <c r="T38" s="35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2:56" s="36" customFormat="1" ht="18" x14ac:dyDescent="0.3">
      <c r="B39" s="27"/>
      <c r="C39" s="66">
        <v>22</v>
      </c>
      <c r="D39" s="83"/>
      <c r="E39" s="88" t="s">
        <v>52</v>
      </c>
      <c r="F39" s="55">
        <f>+[1]detallado!R36</f>
        <v>0</v>
      </c>
      <c r="G39" s="49"/>
      <c r="H39" s="55">
        <f>+[1]detallado!F36</f>
        <v>2225647000</v>
      </c>
      <c r="I39" s="49"/>
      <c r="J39" s="55">
        <f>+[1]detallado!S36</f>
        <v>857798319</v>
      </c>
      <c r="K39" s="49"/>
      <c r="L39" s="55"/>
      <c r="M39" s="49"/>
      <c r="N39" s="55">
        <f t="shared" si="5"/>
        <v>1367848681</v>
      </c>
      <c r="O39" s="2"/>
      <c r="P39" s="44">
        <f>(J39+L39)/H39</f>
        <v>0.38541526082078603</v>
      </c>
      <c r="Q39" s="34">
        <f t="shared" si="0"/>
        <v>857798319</v>
      </c>
      <c r="R39" s="2"/>
      <c r="S39" s="34"/>
      <c r="T39" s="70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2:56" s="36" customFormat="1" ht="15.6" x14ac:dyDescent="0.3">
      <c r="B40" s="27"/>
      <c r="C40" s="66">
        <v>23</v>
      </c>
      <c r="D40" s="89"/>
      <c r="E40" s="88" t="s">
        <v>53</v>
      </c>
      <c r="F40" s="63">
        <f>+[1]detallado!R38</f>
        <v>0</v>
      </c>
      <c r="G40" s="64"/>
      <c r="H40" s="63">
        <f>SUM(H41:H42)</f>
        <v>170323000</v>
      </c>
      <c r="I40" s="63">
        <f>SUM(I41:I42)</f>
        <v>0</v>
      </c>
      <c r="J40" s="63">
        <f>SUM(J41:J42)</f>
        <v>423853226</v>
      </c>
      <c r="K40" s="63"/>
      <c r="L40" s="63">
        <f>SUM(L41:L42)</f>
        <v>0</v>
      </c>
      <c r="M40" s="63"/>
      <c r="N40" s="63">
        <f>+H40-J40-L40</f>
        <v>-253530226</v>
      </c>
      <c r="O40" s="2"/>
      <c r="P40" s="44">
        <f>(J40+L40)/H40</f>
        <v>2.4885260710532342</v>
      </c>
      <c r="Q40" s="34">
        <f t="shared" si="0"/>
        <v>423853226</v>
      </c>
      <c r="R40" s="2"/>
      <c r="S40" s="3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2:56" s="36" customFormat="1" ht="15.6" x14ac:dyDescent="0.3">
      <c r="B41" s="27"/>
      <c r="C41" s="66"/>
      <c r="D41" s="89" t="s">
        <v>35</v>
      </c>
      <c r="E41" s="51" t="s">
        <v>54</v>
      </c>
      <c r="F41" s="63" t="s">
        <v>54</v>
      </c>
      <c r="G41" s="64"/>
      <c r="H41" s="90">
        <f>+[1]detallado!F38</f>
        <v>170323000</v>
      </c>
      <c r="I41" s="91"/>
      <c r="J41" s="90">
        <f>+[1]detallado!S38</f>
        <v>55890874</v>
      </c>
      <c r="K41" s="91"/>
      <c r="L41" s="90"/>
      <c r="M41" s="91"/>
      <c r="N41" s="90">
        <f t="shared" si="5"/>
        <v>114432126</v>
      </c>
      <c r="O41" s="2"/>
      <c r="P41" s="44">
        <f>(J41+L41)/H41</f>
        <v>0.32814636895780369</v>
      </c>
      <c r="Q41" s="34"/>
      <c r="R41" s="2"/>
      <c r="S41" s="87"/>
      <c r="T41" s="35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2:56" s="36" customFormat="1" ht="15.6" x14ac:dyDescent="0.3">
      <c r="B42" s="27"/>
      <c r="C42" s="66"/>
      <c r="D42" s="89" t="s">
        <v>42</v>
      </c>
      <c r="E42" s="51" t="s">
        <v>55</v>
      </c>
      <c r="F42" s="63" t="s">
        <v>55</v>
      </c>
      <c r="G42" s="64"/>
      <c r="H42" s="90">
        <f>+[1]detallado!F39</f>
        <v>0</v>
      </c>
      <c r="I42" s="91"/>
      <c r="J42" s="90">
        <f>+[1]detallado!S39</f>
        <v>367962352</v>
      </c>
      <c r="K42" s="91"/>
      <c r="L42" s="90"/>
      <c r="M42" s="91"/>
      <c r="N42" s="90">
        <f t="shared" si="5"/>
        <v>-367962352</v>
      </c>
      <c r="O42" s="2"/>
      <c r="P42" s="44"/>
      <c r="Q42" s="34"/>
      <c r="R42" s="2"/>
      <c r="S42" s="8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2:56" s="36" customFormat="1" ht="15.6" x14ac:dyDescent="0.3">
      <c r="B43" s="27"/>
      <c r="C43" s="66">
        <v>24</v>
      </c>
      <c r="D43" s="89"/>
      <c r="E43" s="43" t="s">
        <v>22</v>
      </c>
      <c r="F43" s="55">
        <f>+F44</f>
        <v>0</v>
      </c>
      <c r="G43" s="49"/>
      <c r="H43" s="55">
        <f>+H44</f>
        <v>61617214000</v>
      </c>
      <c r="I43" s="49"/>
      <c r="J43" s="55">
        <f>+J44</f>
        <v>13524371817</v>
      </c>
      <c r="K43" s="49"/>
      <c r="L43" s="55">
        <f>+L44</f>
        <v>0</v>
      </c>
      <c r="M43" s="49"/>
      <c r="N43" s="55">
        <f>+N44</f>
        <v>48092842183</v>
      </c>
      <c r="O43" s="2"/>
      <c r="P43" s="44">
        <f t="shared" ref="P43:P49" si="6">(J43+L43)/H43</f>
        <v>0.21949015443963435</v>
      </c>
      <c r="Q43" s="34">
        <f t="shared" si="0"/>
        <v>13524371817</v>
      </c>
      <c r="R43" s="2"/>
      <c r="S43" s="3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2:56" ht="13.8" x14ac:dyDescent="0.25">
      <c r="C44" s="92"/>
      <c r="D44" s="47" t="s">
        <v>35</v>
      </c>
      <c r="E44" s="93" t="s">
        <v>56</v>
      </c>
      <c r="F44" s="94">
        <f>SUM(F45:F49)</f>
        <v>0</v>
      </c>
      <c r="G44" s="95"/>
      <c r="H44" s="96">
        <f>SUM(H45:H50)</f>
        <v>61617214000</v>
      </c>
      <c r="I44" s="95"/>
      <c r="J44" s="96">
        <f>SUM(J45:J50)</f>
        <v>13524371817</v>
      </c>
      <c r="K44" s="95"/>
      <c r="L44" s="96">
        <f>SUM(L45:L49)</f>
        <v>0</v>
      </c>
      <c r="M44" s="95"/>
      <c r="N44" s="96">
        <f>SUM(N45:N50)</f>
        <v>48092842183</v>
      </c>
      <c r="O44" s="97"/>
      <c r="P44" s="44">
        <f t="shared" si="6"/>
        <v>0.21949015443963435</v>
      </c>
      <c r="Q44" s="34">
        <f t="shared" si="0"/>
        <v>13524371817</v>
      </c>
      <c r="R44" s="97"/>
      <c r="S44" s="98"/>
      <c r="T44" s="99"/>
      <c r="BA44" s="3"/>
      <c r="BB44" s="3"/>
      <c r="BC44" s="3"/>
      <c r="BD44" s="3"/>
    </row>
    <row r="45" spans="2:56" ht="13.8" x14ac:dyDescent="0.25">
      <c r="C45" s="100"/>
      <c r="D45" s="101">
        <v>131</v>
      </c>
      <c r="E45" s="51" t="s">
        <v>57</v>
      </c>
      <c r="F45" s="102">
        <f>+[1]detallado!L42</f>
        <v>0</v>
      </c>
      <c r="G45" s="103"/>
      <c r="H45" s="52">
        <f>+[1]detallado!F42</f>
        <v>12110988000</v>
      </c>
      <c r="I45" s="103"/>
      <c r="J45" s="52">
        <f>+[1]detallado!S42</f>
        <v>1297129547</v>
      </c>
      <c r="K45" s="103"/>
      <c r="L45" s="52"/>
      <c r="M45" s="103"/>
      <c r="N45" s="52">
        <f t="shared" ref="N45:N54" si="7">+H45-J45-L45</f>
        <v>10813858453</v>
      </c>
      <c r="O45" s="97"/>
      <c r="P45" s="44">
        <f t="shared" si="6"/>
        <v>0.10710352838265548</v>
      </c>
      <c r="Q45" s="34">
        <f t="shared" si="0"/>
        <v>1297129547</v>
      </c>
      <c r="R45" s="97"/>
      <c r="S45" s="98"/>
      <c r="T45" s="104"/>
      <c r="U45" s="35"/>
      <c r="BA45" s="3"/>
      <c r="BB45" s="3"/>
      <c r="BC45" s="3"/>
      <c r="BD45" s="3"/>
    </row>
    <row r="46" spans="2:56" ht="13.8" x14ac:dyDescent="0.25">
      <c r="C46" s="100"/>
      <c r="D46" s="101">
        <v>132</v>
      </c>
      <c r="E46" s="51" t="s">
        <v>58</v>
      </c>
      <c r="F46" s="102">
        <f>+[1]detallado!R44</f>
        <v>0</v>
      </c>
      <c r="G46" s="103"/>
      <c r="H46" s="52">
        <f>+[1]detallado!F43</f>
        <v>10711681000</v>
      </c>
      <c r="I46" s="103"/>
      <c r="J46" s="52">
        <f>+[1]detallado!S43</f>
        <v>246633239</v>
      </c>
      <c r="K46" s="103"/>
      <c r="L46" s="52"/>
      <c r="M46" s="103"/>
      <c r="N46" s="52">
        <f t="shared" si="7"/>
        <v>10465047761</v>
      </c>
      <c r="O46" s="97"/>
      <c r="P46" s="44">
        <f t="shared" si="6"/>
        <v>2.3024699764677459E-2</v>
      </c>
      <c r="Q46" s="34">
        <f t="shared" si="0"/>
        <v>246633239</v>
      </c>
      <c r="R46" s="97"/>
      <c r="S46" s="98"/>
      <c r="T46" s="99"/>
      <c r="BA46" s="3"/>
      <c r="BB46" s="3"/>
      <c r="BC46" s="3"/>
      <c r="BD46" s="3"/>
    </row>
    <row r="47" spans="2:56" ht="13.8" x14ac:dyDescent="0.25">
      <c r="C47" s="100"/>
      <c r="D47" s="101">
        <v>133</v>
      </c>
      <c r="E47" s="51" t="s">
        <v>59</v>
      </c>
      <c r="F47" s="102">
        <f>+[1]detallado!R43</f>
        <v>0</v>
      </c>
      <c r="G47" s="103"/>
      <c r="H47" s="52">
        <f>+[1]detallado!F44</f>
        <v>6820060000</v>
      </c>
      <c r="I47" s="103"/>
      <c r="J47" s="52">
        <f>+[1]detallado!S44</f>
        <v>1101680337</v>
      </c>
      <c r="K47" s="103"/>
      <c r="L47" s="52"/>
      <c r="M47" s="103"/>
      <c r="N47" s="52">
        <f t="shared" si="7"/>
        <v>5718379663</v>
      </c>
      <c r="O47" s="97"/>
      <c r="P47" s="44">
        <f t="shared" si="6"/>
        <v>0.16153528517344423</v>
      </c>
      <c r="Q47" s="34">
        <f t="shared" si="0"/>
        <v>1101680337</v>
      </c>
      <c r="R47" s="97"/>
      <c r="S47" s="98"/>
      <c r="T47" s="105"/>
      <c r="BA47" s="3"/>
      <c r="BB47" s="3"/>
      <c r="BC47" s="3"/>
      <c r="BD47" s="3"/>
    </row>
    <row r="48" spans="2:56" ht="13.8" x14ac:dyDescent="0.25">
      <c r="C48" s="100"/>
      <c r="D48" s="101">
        <v>134</v>
      </c>
      <c r="E48" s="51" t="s">
        <v>60</v>
      </c>
      <c r="F48" s="102">
        <f>+[1]detallado!R44</f>
        <v>0</v>
      </c>
      <c r="G48" s="103"/>
      <c r="H48" s="52">
        <f>+[1]detallado!F45</f>
        <v>19066756000</v>
      </c>
      <c r="I48" s="103"/>
      <c r="J48" s="52">
        <f>+[1]detallado!S45</f>
        <v>2166498877</v>
      </c>
      <c r="K48" s="103"/>
      <c r="L48" s="52"/>
      <c r="M48" s="103"/>
      <c r="N48" s="52">
        <f t="shared" si="7"/>
        <v>16900257123</v>
      </c>
      <c r="O48" s="97"/>
      <c r="P48" s="44">
        <f t="shared" si="6"/>
        <v>0.11362703110062351</v>
      </c>
      <c r="Q48" s="34">
        <f t="shared" si="0"/>
        <v>2166498877</v>
      </c>
      <c r="R48" s="97"/>
      <c r="S48" s="98"/>
      <c r="T48" s="99"/>
      <c r="BA48" s="3"/>
      <c r="BB48" s="3"/>
      <c r="BC48" s="3"/>
      <c r="BD48" s="3"/>
    </row>
    <row r="49" spans="2:56" ht="13.8" x14ac:dyDescent="0.25">
      <c r="C49" s="100"/>
      <c r="D49" s="101">
        <v>152</v>
      </c>
      <c r="E49" s="51" t="s">
        <v>61</v>
      </c>
      <c r="F49" s="102">
        <f>+[1]detallado!R47</f>
        <v>0</v>
      </c>
      <c r="G49" s="103"/>
      <c r="H49" s="52">
        <f>+[1]detallado!F46</f>
        <v>11707729000</v>
      </c>
      <c r="I49" s="103"/>
      <c r="J49" s="52">
        <f>+[1]detallado!S46-L49</f>
        <v>8712429817</v>
      </c>
      <c r="K49" s="103"/>
      <c r="L49" s="52"/>
      <c r="M49" s="103"/>
      <c r="N49" s="52">
        <f t="shared" si="7"/>
        <v>2995299183</v>
      </c>
      <c r="O49" s="97"/>
      <c r="P49" s="44">
        <f t="shared" si="6"/>
        <v>0.74416052993710391</v>
      </c>
      <c r="Q49" s="34">
        <f t="shared" si="0"/>
        <v>8712429817</v>
      </c>
      <c r="R49" s="97"/>
      <c r="S49" s="98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BA49" s="3"/>
      <c r="BB49" s="3"/>
      <c r="BC49" s="3"/>
      <c r="BD49" s="3"/>
    </row>
    <row r="50" spans="2:56" ht="13.8" x14ac:dyDescent="0.25">
      <c r="C50" s="100"/>
      <c r="D50" s="101">
        <v>153</v>
      </c>
      <c r="E50" s="51" t="s">
        <v>62</v>
      </c>
      <c r="F50" s="102">
        <f>+[1]detallado!R48</f>
        <v>0</v>
      </c>
      <c r="G50" s="103"/>
      <c r="H50" s="52">
        <f>+[1]detallado!F47</f>
        <v>1200000000</v>
      </c>
      <c r="I50" s="103"/>
      <c r="J50" s="52">
        <f>+[1]detallado!S47</f>
        <v>0</v>
      </c>
      <c r="K50" s="103"/>
      <c r="L50" s="52"/>
      <c r="M50" s="103"/>
      <c r="N50" s="52">
        <f t="shared" si="7"/>
        <v>1200000000</v>
      </c>
      <c r="O50" s="97"/>
      <c r="P50" s="44"/>
      <c r="Q50" s="34"/>
      <c r="R50" s="97"/>
      <c r="S50" s="98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BA50" s="3"/>
      <c r="BB50" s="3"/>
      <c r="BC50" s="3"/>
      <c r="BD50" s="3"/>
    </row>
    <row r="51" spans="2:56" s="36" customFormat="1" ht="15.6" x14ac:dyDescent="0.3">
      <c r="B51" s="27"/>
      <c r="C51" s="66">
        <v>25</v>
      </c>
      <c r="D51" s="89"/>
      <c r="E51" s="43" t="s">
        <v>63</v>
      </c>
      <c r="F51" s="107"/>
      <c r="G51" s="108"/>
      <c r="H51" s="109">
        <f>+H52</f>
        <v>1766372000</v>
      </c>
      <c r="I51" s="108"/>
      <c r="J51" s="109">
        <f>+J52</f>
        <v>1591322900</v>
      </c>
      <c r="K51" s="108"/>
      <c r="L51" s="109">
        <f>+L52</f>
        <v>0</v>
      </c>
      <c r="M51" s="108"/>
      <c r="N51" s="109">
        <f t="shared" si="7"/>
        <v>175049100</v>
      </c>
      <c r="O51" s="110"/>
      <c r="P51" s="44">
        <v>0</v>
      </c>
      <c r="Q51" s="34"/>
      <c r="R51" s="110"/>
      <c r="S51" s="34"/>
      <c r="T51" s="111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/>
      <c r="AX51"/>
      <c r="AY51"/>
      <c r="AZ51"/>
    </row>
    <row r="52" spans="2:56" ht="15.6" x14ac:dyDescent="0.3">
      <c r="C52" s="100"/>
      <c r="D52" s="101">
        <v>99</v>
      </c>
      <c r="E52" s="51" t="s">
        <v>64</v>
      </c>
      <c r="F52" s="102"/>
      <c r="G52" s="103"/>
      <c r="H52" s="52">
        <f>+[1]detallado!F49</f>
        <v>1766372000</v>
      </c>
      <c r="I52" s="103"/>
      <c r="J52" s="52">
        <f>+[1]detallado!S49</f>
        <v>1591322900</v>
      </c>
      <c r="K52" s="103"/>
      <c r="L52" s="52"/>
      <c r="M52" s="103"/>
      <c r="N52" s="55">
        <f t="shared" si="7"/>
        <v>175049100</v>
      </c>
      <c r="O52" s="97"/>
      <c r="P52" s="53">
        <v>0</v>
      </c>
      <c r="Q52" s="34"/>
      <c r="R52" s="97"/>
      <c r="S52" s="98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BA52" s="3"/>
      <c r="BB52" s="3"/>
      <c r="BC52" s="3"/>
      <c r="BD52" s="3"/>
    </row>
    <row r="53" spans="2:56" s="36" customFormat="1" ht="16.5" customHeight="1" x14ac:dyDescent="0.3">
      <c r="B53" s="27"/>
      <c r="C53" s="66">
        <v>26</v>
      </c>
      <c r="D53" s="89"/>
      <c r="E53" s="43" t="s">
        <v>65</v>
      </c>
      <c r="F53" s="107">
        <f>+[1]detallado!R50</f>
        <v>0</v>
      </c>
      <c r="G53" s="108"/>
      <c r="H53" s="109">
        <v>0</v>
      </c>
      <c r="I53" s="108"/>
      <c r="J53" s="109">
        <v>0</v>
      </c>
      <c r="K53" s="108"/>
      <c r="L53" s="109"/>
      <c r="M53" s="108"/>
      <c r="N53" s="109">
        <f t="shared" si="7"/>
        <v>0</v>
      </c>
      <c r="O53" s="110"/>
      <c r="P53" s="53"/>
      <c r="Q53" s="34">
        <f t="shared" si="0"/>
        <v>0</v>
      </c>
      <c r="R53" s="110"/>
      <c r="S53" s="34"/>
      <c r="T53" s="111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/>
      <c r="AX53"/>
      <c r="AY53"/>
      <c r="AZ53"/>
    </row>
    <row r="54" spans="2:56" s="36" customFormat="1" ht="15.6" x14ac:dyDescent="0.3">
      <c r="B54" s="27"/>
      <c r="C54" s="66"/>
      <c r="D54" s="89" t="s">
        <v>21</v>
      </c>
      <c r="E54" s="43" t="s">
        <v>66</v>
      </c>
      <c r="F54" s="107">
        <f>+[1]detallado!R51</f>
        <v>0</v>
      </c>
      <c r="G54" s="108"/>
      <c r="H54" s="109">
        <f>+[1]detallado!F51</f>
        <v>0</v>
      </c>
      <c r="I54" s="108"/>
      <c r="J54" s="109">
        <f>+[1]detallado!S51</f>
        <v>27470166</v>
      </c>
      <c r="K54" s="108"/>
      <c r="L54" s="109"/>
      <c r="M54" s="108"/>
      <c r="N54" s="109">
        <f t="shared" si="7"/>
        <v>-27470166</v>
      </c>
      <c r="O54" s="110"/>
      <c r="P54" s="44"/>
      <c r="Q54" s="34">
        <f t="shared" si="0"/>
        <v>27470166</v>
      </c>
      <c r="R54" s="110"/>
      <c r="S54" s="34"/>
      <c r="T54" s="111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/>
      <c r="AX54"/>
      <c r="AY54"/>
      <c r="AZ54"/>
    </row>
    <row r="55" spans="2:56" s="56" customFormat="1" ht="15.6" x14ac:dyDescent="0.3">
      <c r="B55" s="54"/>
      <c r="C55" s="66">
        <v>29</v>
      </c>
      <c r="D55" s="83"/>
      <c r="E55" s="43" t="s">
        <v>67</v>
      </c>
      <c r="F55" s="55">
        <f>SUM(F56:F60)</f>
        <v>0</v>
      </c>
      <c r="G55" s="49"/>
      <c r="H55" s="55">
        <f>SUM(H56:H60)</f>
        <v>744430000</v>
      </c>
      <c r="I55" s="49"/>
      <c r="J55" s="55">
        <f>SUM(J56:J60)</f>
        <v>86733669</v>
      </c>
      <c r="K55" s="49"/>
      <c r="L55" s="55">
        <f>SUM(L56:L60)</f>
        <v>0</v>
      </c>
      <c r="M55" s="49"/>
      <c r="N55" s="55">
        <f>SUM(N56:N60)</f>
        <v>657696331</v>
      </c>
      <c r="O55" s="2"/>
      <c r="P55" s="44">
        <f>(J55+L55)/H55</f>
        <v>0.11651017422726112</v>
      </c>
      <c r="Q55" s="34">
        <f t="shared" si="0"/>
        <v>86733669</v>
      </c>
      <c r="R55" s="2"/>
      <c r="S55" s="34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/>
      <c r="AX55"/>
      <c r="AY55"/>
      <c r="AZ55"/>
    </row>
    <row r="56" spans="2:56" s="114" customFormat="1" ht="13.8" x14ac:dyDescent="0.25">
      <c r="B56" s="112"/>
      <c r="C56" s="92"/>
      <c r="D56" s="47" t="s">
        <v>42</v>
      </c>
      <c r="E56" s="93" t="s">
        <v>43</v>
      </c>
      <c r="F56" s="52">
        <f>+[1]detallado!R53</f>
        <v>0</v>
      </c>
      <c r="G56" s="95"/>
      <c r="H56" s="52">
        <f>+[1]detallado!F53</f>
        <v>0</v>
      </c>
      <c r="I56" s="95"/>
      <c r="J56" s="113">
        <f>+[1]detallado!S53-L56</f>
        <v>0</v>
      </c>
      <c r="K56" s="95"/>
      <c r="L56" s="113"/>
      <c r="M56" s="95"/>
      <c r="N56" s="52">
        <f>+H56-J56-L56</f>
        <v>0</v>
      </c>
      <c r="O56" s="97"/>
      <c r="P56" s="53">
        <v>0</v>
      </c>
      <c r="Q56" s="34">
        <f t="shared" si="0"/>
        <v>0</v>
      </c>
      <c r="R56" s="97"/>
      <c r="S56" s="97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/>
      <c r="AX56"/>
      <c r="AY56"/>
      <c r="AZ56"/>
    </row>
    <row r="57" spans="2:56" s="114" customFormat="1" ht="13.8" x14ac:dyDescent="0.25">
      <c r="B57" s="112"/>
      <c r="C57" s="92"/>
      <c r="D57" s="47" t="s">
        <v>44</v>
      </c>
      <c r="E57" s="93" t="s">
        <v>45</v>
      </c>
      <c r="F57" s="52">
        <f>+[1]detallado!R54</f>
        <v>0</v>
      </c>
      <c r="G57" s="95"/>
      <c r="H57" s="52">
        <f>+[1]detallado!F54</f>
        <v>0</v>
      </c>
      <c r="I57" s="95"/>
      <c r="J57" s="113">
        <f>+[1]detallado!S54</f>
        <v>0</v>
      </c>
      <c r="K57" s="95"/>
      <c r="L57" s="52"/>
      <c r="M57" s="95"/>
      <c r="N57" s="52">
        <f>+H57-J57-L57</f>
        <v>0</v>
      </c>
      <c r="O57" s="97"/>
      <c r="P57" s="53">
        <v>0</v>
      </c>
      <c r="Q57" s="34">
        <f t="shared" si="0"/>
        <v>0</v>
      </c>
      <c r="R57" s="97"/>
      <c r="S57" s="97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/>
      <c r="AX57"/>
      <c r="AY57"/>
      <c r="AZ57"/>
    </row>
    <row r="58" spans="2:56" ht="15.6" x14ac:dyDescent="0.3">
      <c r="C58" s="92"/>
      <c r="D58" s="47" t="s">
        <v>20</v>
      </c>
      <c r="E58" s="93" t="s">
        <v>68</v>
      </c>
      <c r="F58" s="113">
        <f>+[1]detallado!R55</f>
        <v>0</v>
      </c>
      <c r="G58" s="115"/>
      <c r="H58" s="52">
        <f>+[1]detallado!F55</f>
        <v>0</v>
      </c>
      <c r="I58" s="115"/>
      <c r="J58" s="113">
        <f>+[1]detallado!S55</f>
        <v>0</v>
      </c>
      <c r="K58" s="115"/>
      <c r="L58" s="113"/>
      <c r="M58" s="115"/>
      <c r="N58" s="113">
        <f>+H58-J58-L58</f>
        <v>0</v>
      </c>
      <c r="O58" s="2"/>
      <c r="P58" s="53">
        <v>0</v>
      </c>
      <c r="Q58" s="34">
        <f t="shared" si="0"/>
        <v>0</v>
      </c>
      <c r="R58" s="2"/>
      <c r="S58" s="116"/>
      <c r="T58" s="117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BA58" s="3"/>
      <c r="BB58" s="3"/>
      <c r="BC58" s="3"/>
      <c r="BD58" s="3"/>
    </row>
    <row r="59" spans="2:56" ht="15.6" x14ac:dyDescent="0.3">
      <c r="C59" s="92"/>
      <c r="D59" s="47" t="s">
        <v>27</v>
      </c>
      <c r="E59" s="93" t="s">
        <v>69</v>
      </c>
      <c r="F59" s="113">
        <f>+[1]detallado!R56</f>
        <v>0</v>
      </c>
      <c r="G59" s="115"/>
      <c r="H59" s="52">
        <f>+[1]detallado!F56</f>
        <v>31050000</v>
      </c>
      <c r="I59" s="115"/>
      <c r="J59" s="113">
        <f>+[1]detallado!S56</f>
        <v>631565</v>
      </c>
      <c r="K59" s="115"/>
      <c r="L59" s="113"/>
      <c r="M59" s="115"/>
      <c r="N59" s="118">
        <f t="shared" ref="N59:N60" si="8">+H59-J59-L59</f>
        <v>30418435</v>
      </c>
      <c r="O59" s="2"/>
      <c r="P59" s="53">
        <v>0</v>
      </c>
      <c r="Q59" s="34">
        <f t="shared" si="0"/>
        <v>631565</v>
      </c>
      <c r="R59" s="2"/>
      <c r="S59" s="110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BA59" s="3"/>
      <c r="BB59" s="3"/>
      <c r="BC59" s="3"/>
      <c r="BD59" s="3"/>
    </row>
    <row r="60" spans="2:56" ht="15.6" x14ac:dyDescent="0.3">
      <c r="C60" s="92"/>
      <c r="D60" s="47" t="s">
        <v>31</v>
      </c>
      <c r="E60" s="93" t="s">
        <v>70</v>
      </c>
      <c r="F60" s="113">
        <f>+[1]detallado!R57</f>
        <v>0</v>
      </c>
      <c r="G60" s="115"/>
      <c r="H60" s="52">
        <f>+[1]detallado!F57</f>
        <v>713380000</v>
      </c>
      <c r="I60" s="115"/>
      <c r="J60" s="113">
        <f>+[1]detallado!S57</f>
        <v>86102104</v>
      </c>
      <c r="K60" s="115"/>
      <c r="L60" s="113"/>
      <c r="M60" s="115"/>
      <c r="N60" s="118">
        <f t="shared" si="8"/>
        <v>627277896</v>
      </c>
      <c r="O60" s="2"/>
      <c r="P60" s="53">
        <f>(J60+L60)/H60</f>
        <v>0.12069598811292719</v>
      </c>
      <c r="Q60" s="34">
        <f t="shared" si="0"/>
        <v>86102104</v>
      </c>
      <c r="R60" s="2"/>
      <c r="S60" s="2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BA60" s="3"/>
      <c r="BB60" s="3"/>
      <c r="BC60" s="3"/>
      <c r="BD60" s="3"/>
    </row>
    <row r="61" spans="2:56" s="36" customFormat="1" ht="15.6" x14ac:dyDescent="0.3">
      <c r="B61" s="27"/>
      <c r="C61" s="66">
        <v>30</v>
      </c>
      <c r="D61" s="47"/>
      <c r="E61" s="43" t="s">
        <v>71</v>
      </c>
      <c r="F61" s="109">
        <f>+F62</f>
        <v>2558095897</v>
      </c>
      <c r="G61" s="119"/>
      <c r="H61" s="52">
        <f>+[1]detallado!F58</f>
        <v>0</v>
      </c>
      <c r="I61" s="119"/>
      <c r="J61" s="109"/>
      <c r="K61" s="119"/>
      <c r="L61" s="109"/>
      <c r="M61" s="119"/>
      <c r="N61" s="109"/>
      <c r="O61" s="2"/>
      <c r="P61" s="44"/>
      <c r="Q61" s="34">
        <f>+J61+L61</f>
        <v>0</v>
      </c>
      <c r="R61" s="2"/>
      <c r="S61" s="97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/>
      <c r="AX61"/>
      <c r="AY61"/>
      <c r="AZ61"/>
      <c r="BA61"/>
      <c r="BB61"/>
      <c r="BC61"/>
      <c r="BD61"/>
    </row>
    <row r="62" spans="2:56" s="36" customFormat="1" ht="15.6" x14ac:dyDescent="0.3">
      <c r="B62" s="27"/>
      <c r="C62" s="66">
        <v>34</v>
      </c>
      <c r="D62" s="47"/>
      <c r="E62" s="43" t="s">
        <v>72</v>
      </c>
      <c r="F62" s="109">
        <f>+F63</f>
        <v>2558095897</v>
      </c>
      <c r="G62" s="119"/>
      <c r="H62" s="109">
        <f>+H63</f>
        <v>2558096000</v>
      </c>
      <c r="I62" s="119"/>
      <c r="J62" s="109">
        <f>+J63</f>
        <v>2558095897</v>
      </c>
      <c r="K62" s="119"/>
      <c r="L62" s="109">
        <f>+L63</f>
        <v>0</v>
      </c>
      <c r="M62" s="119"/>
      <c r="N62" s="109">
        <f>+N63</f>
        <v>103</v>
      </c>
      <c r="O62" s="2"/>
      <c r="P62" s="44"/>
      <c r="Q62" s="34">
        <f t="shared" si="0"/>
        <v>2558095897</v>
      </c>
      <c r="R62" s="2"/>
      <c r="S62" s="34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/>
      <c r="AX62"/>
      <c r="AY62"/>
      <c r="AZ62"/>
      <c r="BA62"/>
      <c r="BB62"/>
      <c r="BC62"/>
      <c r="BD62"/>
    </row>
    <row r="63" spans="2:56" s="36" customFormat="1" ht="15.6" x14ac:dyDescent="0.3">
      <c r="B63" s="27"/>
      <c r="C63" s="66"/>
      <c r="D63" s="47" t="s">
        <v>31</v>
      </c>
      <c r="E63" s="43" t="s">
        <v>73</v>
      </c>
      <c r="F63" s="120">
        <f>+[1]detallado!S60</f>
        <v>2558095897</v>
      </c>
      <c r="G63" s="108"/>
      <c r="H63" s="120">
        <f>+[1]detallado!F60</f>
        <v>2558096000</v>
      </c>
      <c r="I63" s="108"/>
      <c r="J63" s="120">
        <f>+[1]detallado!S60</f>
        <v>2558095897</v>
      </c>
      <c r="K63" s="108"/>
      <c r="L63" s="120"/>
      <c r="M63" s="108"/>
      <c r="N63" s="118">
        <f t="shared" ref="N63" si="9">+H63-J63-L63</f>
        <v>103</v>
      </c>
      <c r="O63" s="2"/>
      <c r="P63" s="53">
        <f>(J63+L63)/H63</f>
        <v>0.99999995973567846</v>
      </c>
      <c r="Q63" s="34">
        <f t="shared" si="0"/>
        <v>2558095897</v>
      </c>
      <c r="R63" s="2"/>
      <c r="S63" s="97"/>
      <c r="T63" s="121"/>
      <c r="U63" s="117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/>
      <c r="AX63"/>
      <c r="AY63"/>
      <c r="AZ63"/>
      <c r="BA63"/>
      <c r="BB63"/>
      <c r="BC63"/>
      <c r="BD63"/>
    </row>
    <row r="64" spans="2:56" s="36" customFormat="1" ht="16.2" thickBot="1" x14ac:dyDescent="0.35">
      <c r="B64" s="27"/>
      <c r="C64" s="71">
        <v>35</v>
      </c>
      <c r="D64" s="122"/>
      <c r="E64" s="73" t="s">
        <v>74</v>
      </c>
      <c r="F64" s="123" t="e">
        <f>F9-F36</f>
        <v>#REF!</v>
      </c>
      <c r="G64" s="49"/>
      <c r="H64" s="123">
        <f>+[1]detallado!F61</f>
        <v>0</v>
      </c>
      <c r="I64" s="49"/>
      <c r="J64" s="123">
        <f>J9-J36</f>
        <v>7871942241</v>
      </c>
      <c r="K64" s="49"/>
      <c r="L64" s="123">
        <f>+L36-L9</f>
        <v>-19294231</v>
      </c>
      <c r="M64" s="49"/>
      <c r="N64" s="123">
        <f>+J64-L64</f>
        <v>7891236472</v>
      </c>
      <c r="O64" s="2"/>
      <c r="P64" s="124"/>
      <c r="Q64" s="34">
        <f t="shared" si="0"/>
        <v>7852648010</v>
      </c>
      <c r="R64" s="2"/>
      <c r="S64" s="2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  <c r="AV64" s="106"/>
      <c r="AW64"/>
      <c r="AX64"/>
      <c r="AY64"/>
      <c r="AZ64"/>
      <c r="BA64"/>
      <c r="BB64"/>
      <c r="BC64"/>
      <c r="BD64"/>
    </row>
    <row r="65" spans="2:56" s="114" customFormat="1" ht="15.6" x14ac:dyDescent="0.3">
      <c r="B65" s="112"/>
      <c r="C65" s="1"/>
      <c r="D65" s="1"/>
      <c r="E65" s="25"/>
      <c r="F65" s="95"/>
      <c r="G65" s="125"/>
      <c r="H65" s="49"/>
      <c r="I65" s="125"/>
      <c r="J65" s="95"/>
      <c r="K65" s="125"/>
      <c r="L65" s="125"/>
      <c r="M65" s="125"/>
      <c r="N65" s="2"/>
      <c r="O65" s="2"/>
      <c r="P65" s="2"/>
      <c r="Q65" s="34">
        <f t="shared" si="0"/>
        <v>0</v>
      </c>
      <c r="R65" s="2"/>
      <c r="S65" s="2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/>
      <c r="AX65"/>
      <c r="AY65"/>
      <c r="AZ65"/>
      <c r="BA65"/>
      <c r="BB65"/>
      <c r="BC65"/>
      <c r="BD65"/>
    </row>
    <row r="66" spans="2:56" s="114" customFormat="1" x14ac:dyDescent="0.25">
      <c r="B66" s="112"/>
      <c r="C66" s="1"/>
      <c r="D66" s="1"/>
      <c r="E66" s="126"/>
      <c r="F66" s="95"/>
      <c r="G66" s="125"/>
      <c r="H66" s="95"/>
      <c r="I66" s="125"/>
      <c r="J66" s="34"/>
      <c r="K66" s="125"/>
      <c r="L66" s="125"/>
      <c r="M66" s="125"/>
      <c r="N66" s="2"/>
      <c r="O66" s="2"/>
      <c r="P66" s="2"/>
      <c r="Q66" s="34">
        <f t="shared" si="0"/>
        <v>0</v>
      </c>
      <c r="R66" s="2"/>
      <c r="S66" s="2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  <c r="AW66"/>
      <c r="AX66"/>
      <c r="AY66"/>
      <c r="AZ66"/>
      <c r="BA66"/>
      <c r="BB66"/>
      <c r="BC66"/>
      <c r="BD66"/>
    </row>
    <row r="67" spans="2:56" s="131" customFormat="1" ht="15" customHeight="1" x14ac:dyDescent="0.25">
      <c r="B67" s="127"/>
      <c r="C67" s="1"/>
      <c r="D67" s="1"/>
      <c r="E67" s="127"/>
      <c r="F67" s="128"/>
      <c r="G67" s="127"/>
      <c r="H67" s="129"/>
      <c r="I67" s="127"/>
      <c r="J67" s="130"/>
      <c r="K67" s="127"/>
      <c r="L67" s="127"/>
      <c r="M67" s="127"/>
      <c r="N67" s="2"/>
      <c r="O67" s="2"/>
      <c r="P67" s="2"/>
      <c r="Q67" s="34">
        <f t="shared" si="0"/>
        <v>0</v>
      </c>
      <c r="R67" s="2"/>
      <c r="S67" s="2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  <c r="AV67" s="106"/>
      <c r="AW67"/>
      <c r="AX67"/>
      <c r="AY67"/>
      <c r="AZ67"/>
      <c r="BA67"/>
      <c r="BB67"/>
      <c r="BC67"/>
      <c r="BD67"/>
    </row>
    <row r="68" spans="2:56" s="131" customFormat="1" ht="14.25" customHeight="1" x14ac:dyDescent="0.25">
      <c r="B68" s="127"/>
      <c r="C68" s="1"/>
      <c r="D68" s="1"/>
      <c r="E68" s="127"/>
      <c r="F68" s="132"/>
      <c r="G68" s="127"/>
      <c r="H68" s="127"/>
      <c r="I68" s="127"/>
      <c r="J68" s="2"/>
      <c r="K68" s="127"/>
      <c r="L68" s="127"/>
      <c r="M68" s="127"/>
      <c r="N68" s="2"/>
      <c r="O68" s="2"/>
      <c r="P68" s="2"/>
      <c r="Q68" s="34">
        <f t="shared" si="0"/>
        <v>0</v>
      </c>
      <c r="R68" s="2"/>
      <c r="S68" s="2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/>
      <c r="AX68"/>
      <c r="AY68"/>
      <c r="AZ68"/>
      <c r="BA68"/>
      <c r="BB68"/>
      <c r="BC68"/>
      <c r="BD68"/>
    </row>
    <row r="69" spans="2:56" s="131" customFormat="1" ht="14.25" customHeight="1" x14ac:dyDescent="0.25">
      <c r="B69" s="127"/>
      <c r="C69" s="1"/>
      <c r="D69" s="1"/>
      <c r="E69" s="127"/>
      <c r="F69" s="127"/>
      <c r="G69" s="127"/>
      <c r="H69" s="127"/>
      <c r="I69" s="127"/>
      <c r="J69" s="2"/>
      <c r="K69" s="127"/>
      <c r="L69" s="133"/>
      <c r="M69" s="133"/>
      <c r="N69" s="134"/>
      <c r="O69" s="134"/>
      <c r="P69" s="134"/>
      <c r="Q69" s="135">
        <f t="shared" si="0"/>
        <v>0</v>
      </c>
      <c r="R69" s="134"/>
      <c r="S69" s="134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  <c r="AV69" s="106"/>
      <c r="AW69"/>
      <c r="AX69"/>
      <c r="AY69"/>
      <c r="AZ69"/>
      <c r="BA69"/>
      <c r="BB69"/>
      <c r="BC69"/>
      <c r="BD69"/>
    </row>
    <row r="70" spans="2:56" s="131" customFormat="1" ht="14.25" customHeight="1" x14ac:dyDescent="0.25">
      <c r="B70" s="127"/>
      <c r="C70" s="1"/>
      <c r="D70" s="1"/>
      <c r="E70" s="127"/>
      <c r="F70" s="127"/>
      <c r="G70" s="127"/>
      <c r="H70" s="127"/>
      <c r="I70" s="127"/>
      <c r="J70" s="2"/>
      <c r="K70" s="127"/>
      <c r="L70" s="136">
        <f>+J64</f>
        <v>7871942241</v>
      </c>
      <c r="M70" s="133"/>
      <c r="N70" s="134"/>
      <c r="O70" s="134"/>
      <c r="P70" s="134"/>
      <c r="Q70" s="135">
        <f t="shared" si="0"/>
        <v>7871942241</v>
      </c>
      <c r="R70" s="134"/>
      <c r="S70" s="134"/>
      <c r="T70" s="106"/>
      <c r="U70" s="106"/>
      <c r="V70" s="106"/>
      <c r="W70" s="121"/>
      <c r="X70" s="106"/>
      <c r="Y70" s="106"/>
      <c r="Z70" s="121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  <c r="AV70" s="106"/>
      <c r="AW70"/>
      <c r="AX70"/>
      <c r="AY70"/>
      <c r="AZ70"/>
      <c r="BA70"/>
      <c r="BB70"/>
      <c r="BC70"/>
      <c r="BD70"/>
    </row>
    <row r="71" spans="2:56" s="131" customFormat="1" ht="15" customHeight="1" x14ac:dyDescent="0.25">
      <c r="B71" s="127"/>
      <c r="C71" s="1"/>
      <c r="D71" s="1"/>
      <c r="E71" s="128"/>
      <c r="F71" s="127"/>
      <c r="G71" s="127"/>
      <c r="H71" s="127"/>
      <c r="I71" s="127"/>
      <c r="J71" s="2"/>
      <c r="K71" s="127"/>
      <c r="L71" s="136">
        <f>+L36</f>
        <v>0</v>
      </c>
      <c r="M71" s="133" t="s">
        <v>75</v>
      </c>
      <c r="N71" s="134"/>
      <c r="O71" s="134"/>
      <c r="P71" s="134"/>
      <c r="Q71" s="135">
        <f t="shared" si="0"/>
        <v>0</v>
      </c>
      <c r="R71" s="134"/>
      <c r="S71" s="134"/>
      <c r="T71" s="106"/>
      <c r="U71" s="106"/>
      <c r="V71" s="106"/>
      <c r="W71" s="121"/>
      <c r="X71" s="106"/>
      <c r="Y71" s="106"/>
      <c r="Z71" s="121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/>
      <c r="AX71"/>
      <c r="AY71"/>
      <c r="AZ71"/>
      <c r="BA71"/>
      <c r="BB71"/>
      <c r="BC71"/>
      <c r="BD71"/>
    </row>
    <row r="72" spans="2:56" s="131" customFormat="1" ht="15" customHeight="1" x14ac:dyDescent="0.25">
      <c r="B72" s="127"/>
      <c r="C72" s="127"/>
      <c r="D72" s="1"/>
      <c r="E72" s="128"/>
      <c r="F72" s="127"/>
      <c r="G72" s="127"/>
      <c r="H72" s="127"/>
      <c r="I72" s="127"/>
      <c r="J72" s="2"/>
      <c r="K72" s="127"/>
      <c r="L72" s="136">
        <f>+L70-L71</f>
        <v>7871942241</v>
      </c>
      <c r="M72" s="133" t="s">
        <v>76</v>
      </c>
      <c r="N72" s="134"/>
      <c r="O72" s="134"/>
      <c r="P72" s="134"/>
      <c r="Q72" s="135">
        <f t="shared" si="0"/>
        <v>7871942241</v>
      </c>
      <c r="R72" s="134"/>
      <c r="S72" s="134"/>
      <c r="T72" s="106"/>
      <c r="U72" s="106"/>
      <c r="V72" s="106"/>
      <c r="W72" s="121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/>
      <c r="AX72"/>
      <c r="AY72"/>
      <c r="AZ72"/>
      <c r="BA72"/>
      <c r="BB72"/>
      <c r="BC72"/>
      <c r="BD72"/>
    </row>
    <row r="73" spans="2:56" customFormat="1" ht="12.6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134"/>
      <c r="M73" s="134"/>
      <c r="N73" s="134"/>
      <c r="O73" s="134"/>
      <c r="P73" s="134"/>
      <c r="Q73" s="135">
        <f t="shared" si="0"/>
        <v>0</v>
      </c>
      <c r="R73" s="134"/>
      <c r="S73" s="134"/>
      <c r="T73" s="106"/>
      <c r="U73" s="106"/>
      <c r="V73" s="106"/>
      <c r="W73" s="121"/>
      <c r="X73" s="106"/>
      <c r="Y73" s="121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</row>
    <row r="74" spans="2:56" customFormat="1" ht="12.6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134"/>
      <c r="M74" s="134"/>
      <c r="N74" s="134"/>
      <c r="O74" s="134"/>
      <c r="P74" s="134"/>
      <c r="Q74" s="135">
        <f t="shared" si="0"/>
        <v>0</v>
      </c>
      <c r="R74" s="134"/>
      <c r="S74" s="134"/>
      <c r="T74" s="106"/>
      <c r="U74" s="106"/>
      <c r="V74" s="106"/>
      <c r="W74" s="121"/>
      <c r="X74" s="106"/>
      <c r="Y74" s="121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</row>
    <row r="75" spans="2:56" customFormat="1" ht="14.25" customHeight="1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134"/>
      <c r="M75" s="134"/>
      <c r="N75" s="134"/>
      <c r="O75" s="134"/>
      <c r="P75" s="134"/>
      <c r="Q75" s="135">
        <f t="shared" si="0"/>
        <v>0</v>
      </c>
      <c r="R75" s="134"/>
      <c r="S75" s="134"/>
      <c r="T75" s="106"/>
      <c r="U75" s="106"/>
      <c r="V75" s="106"/>
      <c r="W75" s="121"/>
      <c r="X75" s="106"/>
      <c r="Y75" s="121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  <c r="AV75" s="106"/>
    </row>
    <row r="76" spans="2:56" customFormat="1" ht="12.6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134"/>
      <c r="M76" s="134"/>
      <c r="N76" s="134"/>
      <c r="O76" s="134"/>
      <c r="P76" s="134"/>
      <c r="Q76" s="135">
        <f t="shared" si="0"/>
        <v>0</v>
      </c>
      <c r="R76" s="134"/>
      <c r="S76" s="134"/>
      <c r="T76" s="106"/>
      <c r="U76" s="106"/>
      <c r="V76" s="106"/>
      <c r="W76" s="121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  <c r="AV76" s="106"/>
    </row>
    <row r="77" spans="2:56" customFormat="1" ht="12.6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134"/>
      <c r="M77" s="134"/>
      <c r="N77" s="134"/>
      <c r="O77" s="134"/>
      <c r="P77" s="134"/>
      <c r="Q77" s="135">
        <f t="shared" si="0"/>
        <v>0</v>
      </c>
      <c r="R77" s="134"/>
      <c r="S77" s="134"/>
      <c r="T77" s="106"/>
      <c r="U77" s="106"/>
      <c r="V77" s="106"/>
      <c r="W77" s="106"/>
      <c r="X77" s="106"/>
      <c r="Y77" s="121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</row>
    <row r="78" spans="2:56" customFormat="1" ht="12.6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134"/>
      <c r="M78" s="134"/>
      <c r="N78" s="134"/>
      <c r="O78" s="134"/>
      <c r="P78" s="134"/>
      <c r="Q78" s="135">
        <f t="shared" si="0"/>
        <v>0</v>
      </c>
      <c r="R78" s="134"/>
      <c r="S78" s="134"/>
      <c r="T78" s="106"/>
      <c r="U78" s="106"/>
      <c r="V78" s="106"/>
      <c r="W78" s="121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</row>
    <row r="79" spans="2:56" customFormat="1" ht="12.6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134"/>
      <c r="M79" s="134"/>
      <c r="N79" s="134"/>
      <c r="O79" s="134"/>
      <c r="P79" s="134"/>
      <c r="Q79" s="135">
        <f t="shared" si="0"/>
        <v>0</v>
      </c>
      <c r="R79" s="134"/>
      <c r="S79" s="134"/>
      <c r="T79" s="137"/>
      <c r="U79" s="137"/>
      <c r="V79" s="137"/>
      <c r="W79" s="138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</row>
    <row r="80" spans="2:56" customFormat="1" ht="12.6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134"/>
      <c r="M80" s="134"/>
      <c r="N80" s="134"/>
      <c r="O80" s="134"/>
      <c r="P80" s="134"/>
      <c r="Q80" s="135">
        <f t="shared" si="0"/>
        <v>0</v>
      </c>
      <c r="R80" s="134"/>
      <c r="S80" s="134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</row>
    <row r="81" spans="2:47" customFormat="1" ht="12.6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134"/>
      <c r="M81" s="134"/>
      <c r="N81" s="134"/>
      <c r="O81" s="134"/>
      <c r="P81" s="134"/>
      <c r="Q81" s="135">
        <f t="shared" si="0"/>
        <v>0</v>
      </c>
      <c r="R81" s="134"/>
      <c r="S81" s="134"/>
      <c r="T81" s="137"/>
      <c r="U81" s="137"/>
      <c r="V81" s="137"/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</row>
    <row r="82" spans="2:47" customFormat="1" ht="12.6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134"/>
      <c r="M82" s="134"/>
      <c r="N82" s="134"/>
      <c r="O82" s="134"/>
      <c r="P82" s="134"/>
      <c r="Q82" s="135">
        <f t="shared" si="0"/>
        <v>0</v>
      </c>
      <c r="R82" s="134"/>
      <c r="S82" s="134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7"/>
    </row>
    <row r="83" spans="2:47" customFormat="1" ht="12.6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34">
        <f t="shared" si="0"/>
        <v>0</v>
      </c>
      <c r="R83" s="2"/>
      <c r="S83" s="2"/>
    </row>
    <row r="84" spans="2:47" customFormat="1" ht="12.6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34">
        <f t="shared" si="0"/>
        <v>0</v>
      </c>
      <c r="R84" s="2"/>
      <c r="S84" s="2"/>
    </row>
    <row r="85" spans="2:47" customFormat="1" ht="12.6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34">
        <f t="shared" ref="Q85:Q139" si="10">+J85+L85</f>
        <v>0</v>
      </c>
      <c r="R85" s="2"/>
      <c r="S85" s="2"/>
    </row>
    <row r="86" spans="2:47" customFormat="1" ht="12.6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34">
        <f t="shared" si="10"/>
        <v>0</v>
      </c>
      <c r="R86" s="2"/>
      <c r="S86" s="2"/>
    </row>
    <row r="87" spans="2:47" customFormat="1" ht="12.6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34">
        <f t="shared" si="10"/>
        <v>0</v>
      </c>
      <c r="R87" s="2"/>
      <c r="S87" s="2"/>
    </row>
    <row r="88" spans="2:47" customFormat="1" ht="12.6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34">
        <f t="shared" si="10"/>
        <v>0</v>
      </c>
      <c r="R88" s="2"/>
      <c r="S88" s="2"/>
    </row>
    <row r="89" spans="2:47" customFormat="1" ht="12.6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34">
        <f t="shared" si="10"/>
        <v>0</v>
      </c>
      <c r="R89" s="2"/>
      <c r="S89" s="2"/>
    </row>
    <row r="90" spans="2:47" customFormat="1" ht="12.6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34">
        <f t="shared" si="10"/>
        <v>0</v>
      </c>
      <c r="R90" s="2"/>
      <c r="S90" s="2"/>
    </row>
    <row r="91" spans="2:47" customFormat="1" ht="12.6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34">
        <f t="shared" si="10"/>
        <v>0</v>
      </c>
      <c r="R91" s="2"/>
      <c r="S91" s="2"/>
    </row>
    <row r="92" spans="2:47" customFormat="1" ht="12.6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34">
        <f t="shared" si="10"/>
        <v>0</v>
      </c>
      <c r="R92" s="2"/>
      <c r="S92" s="2"/>
    </row>
    <row r="93" spans="2:47" customFormat="1" ht="12.6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34">
        <f t="shared" si="10"/>
        <v>0</v>
      </c>
      <c r="R93" s="2"/>
      <c r="S93" s="2"/>
    </row>
    <row r="94" spans="2:47" customFormat="1" ht="12.6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34">
        <f t="shared" si="10"/>
        <v>0</v>
      </c>
      <c r="R94" s="2"/>
      <c r="S94" s="2"/>
    </row>
    <row r="95" spans="2:47" customFormat="1" ht="12.6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34">
        <f t="shared" si="10"/>
        <v>0</v>
      </c>
      <c r="R95" s="2"/>
      <c r="S95" s="2"/>
    </row>
    <row r="96" spans="2:47" customFormat="1" ht="12.6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34">
        <f t="shared" si="10"/>
        <v>0</v>
      </c>
      <c r="R96" s="2"/>
      <c r="S96" s="2"/>
    </row>
    <row r="97" spans="2:19" customFormat="1" ht="12.6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34">
        <f t="shared" si="10"/>
        <v>0</v>
      </c>
      <c r="R97" s="2"/>
      <c r="S97" s="2"/>
    </row>
    <row r="98" spans="2:19" customFormat="1" ht="12.6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34">
        <f t="shared" si="10"/>
        <v>0</v>
      </c>
      <c r="R98" s="2"/>
      <c r="S98" s="2"/>
    </row>
    <row r="99" spans="2:19" customFormat="1" ht="12.6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34">
        <f t="shared" si="10"/>
        <v>0</v>
      </c>
      <c r="R99" s="2"/>
      <c r="S99" s="2"/>
    </row>
    <row r="100" spans="2:19" customFormat="1" ht="12.6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34">
        <f t="shared" si="10"/>
        <v>0</v>
      </c>
      <c r="R100" s="2"/>
      <c r="S100" s="2"/>
    </row>
    <row r="101" spans="2:19" customFormat="1" ht="12.6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34">
        <f t="shared" si="10"/>
        <v>0</v>
      </c>
      <c r="R101" s="2"/>
      <c r="S101" s="2"/>
    </row>
    <row r="102" spans="2:19" customFormat="1" ht="12.6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34">
        <f t="shared" si="10"/>
        <v>0</v>
      </c>
      <c r="R102" s="2"/>
      <c r="S102" s="2"/>
    </row>
    <row r="103" spans="2:19" customFormat="1" ht="12.6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34">
        <f t="shared" si="10"/>
        <v>0</v>
      </c>
      <c r="R103" s="2"/>
      <c r="S103" s="2"/>
    </row>
    <row r="104" spans="2:19" customFormat="1" ht="12.6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34">
        <f t="shared" si="10"/>
        <v>0</v>
      </c>
      <c r="R104" s="2"/>
      <c r="S104" s="2"/>
    </row>
    <row r="105" spans="2:19" customFormat="1" ht="12.6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34">
        <f t="shared" si="10"/>
        <v>0</v>
      </c>
      <c r="R105" s="2"/>
      <c r="S105" s="2"/>
    </row>
    <row r="106" spans="2:19" customFormat="1" ht="12.6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34">
        <f t="shared" si="10"/>
        <v>0</v>
      </c>
      <c r="R106" s="2"/>
      <c r="S106" s="2"/>
    </row>
    <row r="107" spans="2:19" customFormat="1" ht="12.6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34">
        <f t="shared" si="10"/>
        <v>0</v>
      </c>
      <c r="R107" s="2"/>
      <c r="S107" s="2"/>
    </row>
    <row r="108" spans="2:19" customFormat="1" ht="12.6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34">
        <f t="shared" si="10"/>
        <v>0</v>
      </c>
      <c r="R108" s="2"/>
      <c r="S108" s="2"/>
    </row>
    <row r="109" spans="2:19" customFormat="1" ht="12.6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34">
        <f t="shared" si="10"/>
        <v>0</v>
      </c>
      <c r="R109" s="2"/>
      <c r="S109" s="2"/>
    </row>
    <row r="110" spans="2:19" customFormat="1" ht="12.6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34">
        <f t="shared" si="10"/>
        <v>0</v>
      </c>
      <c r="R110" s="2"/>
      <c r="S110" s="2"/>
    </row>
    <row r="111" spans="2:19" customFormat="1" ht="12.6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34">
        <f t="shared" si="10"/>
        <v>0</v>
      </c>
      <c r="R111" s="2"/>
      <c r="S111" s="2"/>
    </row>
    <row r="112" spans="2:19" customFormat="1" ht="12.6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34">
        <f t="shared" si="10"/>
        <v>0</v>
      </c>
      <c r="R112" s="2"/>
      <c r="S112" s="2"/>
    </row>
    <row r="113" spans="2:19" customFormat="1" ht="12.6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34">
        <f t="shared" si="10"/>
        <v>0</v>
      </c>
      <c r="R113" s="2"/>
      <c r="S113" s="2"/>
    </row>
    <row r="114" spans="2:19" customFormat="1" ht="12.6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34">
        <f t="shared" si="10"/>
        <v>0</v>
      </c>
      <c r="R114" s="2"/>
      <c r="S114" s="2"/>
    </row>
    <row r="115" spans="2:19" customFormat="1" ht="12.6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34">
        <f t="shared" si="10"/>
        <v>0</v>
      </c>
      <c r="R115" s="2"/>
      <c r="S115" s="2"/>
    </row>
    <row r="116" spans="2:19" customFormat="1" ht="12.6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34">
        <f t="shared" si="10"/>
        <v>0</v>
      </c>
      <c r="R116" s="2"/>
      <c r="S116" s="2"/>
    </row>
    <row r="117" spans="2:19" customFormat="1" ht="12.6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34">
        <f t="shared" si="10"/>
        <v>0</v>
      </c>
      <c r="R117" s="2"/>
      <c r="S117" s="2"/>
    </row>
    <row r="118" spans="2:19" customFormat="1" ht="12.6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34">
        <f t="shared" si="10"/>
        <v>0</v>
      </c>
      <c r="R118" s="2"/>
      <c r="S118" s="2"/>
    </row>
    <row r="119" spans="2:19" customFormat="1" ht="12.6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34">
        <f t="shared" si="10"/>
        <v>0</v>
      </c>
      <c r="R119" s="2"/>
      <c r="S119" s="2"/>
    </row>
    <row r="120" spans="2:19" customFormat="1" ht="12.6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34">
        <f t="shared" si="10"/>
        <v>0</v>
      </c>
      <c r="R120" s="2"/>
      <c r="S120" s="2"/>
    </row>
    <row r="121" spans="2:19" customFormat="1" ht="12.6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34">
        <f t="shared" si="10"/>
        <v>0</v>
      </c>
      <c r="R121" s="2"/>
      <c r="S121" s="2"/>
    </row>
    <row r="122" spans="2:19" customFormat="1" ht="12.6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34">
        <f t="shared" si="10"/>
        <v>0</v>
      </c>
      <c r="R122" s="2"/>
      <c r="S122" s="2"/>
    </row>
    <row r="123" spans="2:19" customFormat="1" ht="12.6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34">
        <f t="shared" si="10"/>
        <v>0</v>
      </c>
      <c r="R123" s="2"/>
      <c r="S123" s="2"/>
    </row>
    <row r="124" spans="2:19" customFormat="1" ht="12.6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34">
        <f t="shared" si="10"/>
        <v>0</v>
      </c>
      <c r="R124" s="2"/>
      <c r="S124" s="2"/>
    </row>
    <row r="125" spans="2:19" customFormat="1" ht="12.6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34">
        <f t="shared" si="10"/>
        <v>0</v>
      </c>
      <c r="R125" s="2"/>
      <c r="S125" s="2"/>
    </row>
    <row r="126" spans="2:19" customFormat="1" ht="12.6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34">
        <f t="shared" si="10"/>
        <v>0</v>
      </c>
      <c r="R126" s="2"/>
      <c r="S126" s="2"/>
    </row>
    <row r="127" spans="2:19" customFormat="1" ht="12.6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34">
        <f t="shared" si="10"/>
        <v>0</v>
      </c>
      <c r="R127" s="2"/>
      <c r="S127" s="2"/>
    </row>
    <row r="128" spans="2:19" customFormat="1" ht="15" customHeight="1" x14ac:dyDescent="0.25">
      <c r="B128" s="2"/>
      <c r="Q128" s="35">
        <f t="shared" si="10"/>
        <v>0</v>
      </c>
    </row>
    <row r="129" spans="2:17" customFormat="1" ht="15" customHeight="1" x14ac:dyDescent="0.25">
      <c r="B129" s="2"/>
      <c r="Q129" s="35">
        <f t="shared" si="10"/>
        <v>0</v>
      </c>
    </row>
    <row r="130" spans="2:17" customFormat="1" ht="15" customHeight="1" x14ac:dyDescent="0.25">
      <c r="B130" s="2"/>
      <c r="Q130" s="35">
        <f t="shared" si="10"/>
        <v>0</v>
      </c>
    </row>
    <row r="131" spans="2:17" customFormat="1" ht="15" customHeight="1" x14ac:dyDescent="0.25">
      <c r="B131" s="2"/>
      <c r="Q131" s="35">
        <f t="shared" si="10"/>
        <v>0</v>
      </c>
    </row>
    <row r="132" spans="2:17" customFormat="1" ht="15" customHeight="1" x14ac:dyDescent="0.25">
      <c r="B132" s="2"/>
      <c r="Q132" s="35">
        <f t="shared" si="10"/>
        <v>0</v>
      </c>
    </row>
    <row r="133" spans="2:17" customFormat="1" ht="15" customHeight="1" x14ac:dyDescent="0.25">
      <c r="B133" s="2"/>
      <c r="Q133" s="35">
        <f t="shared" si="10"/>
        <v>0</v>
      </c>
    </row>
    <row r="134" spans="2:17" customFormat="1" ht="12.6" x14ac:dyDescent="0.25">
      <c r="B134" s="2"/>
      <c r="Q134" s="35">
        <f t="shared" si="10"/>
        <v>0</v>
      </c>
    </row>
    <row r="135" spans="2:17" customFormat="1" ht="12.6" x14ac:dyDescent="0.25">
      <c r="B135" s="2"/>
      <c r="Q135" s="35">
        <f t="shared" si="10"/>
        <v>0</v>
      </c>
    </row>
    <row r="136" spans="2:17" customFormat="1" ht="12.6" x14ac:dyDescent="0.25">
      <c r="B136" s="2"/>
      <c r="Q136" s="35">
        <f t="shared" si="10"/>
        <v>0</v>
      </c>
    </row>
    <row r="137" spans="2:17" customFormat="1" ht="12.6" x14ac:dyDescent="0.25">
      <c r="B137" s="2"/>
      <c r="Q137" s="35">
        <f t="shared" si="10"/>
        <v>0</v>
      </c>
    </row>
    <row r="138" spans="2:17" customFormat="1" ht="12.6" x14ac:dyDescent="0.25">
      <c r="B138" s="2"/>
      <c r="Q138" s="35">
        <f t="shared" si="10"/>
        <v>0</v>
      </c>
    </row>
    <row r="139" spans="2:17" customFormat="1" ht="12.6" x14ac:dyDescent="0.25">
      <c r="B139" s="2"/>
      <c r="Q139" s="35">
        <f t="shared" si="10"/>
        <v>0</v>
      </c>
    </row>
    <row r="140" spans="2:17" customFormat="1" ht="12.6" x14ac:dyDescent="0.25">
      <c r="B140" s="2"/>
    </row>
    <row r="141" spans="2:17" customFormat="1" ht="12.6" x14ac:dyDescent="0.25">
      <c r="B141" s="2"/>
    </row>
    <row r="142" spans="2:17" customFormat="1" ht="12.6" x14ac:dyDescent="0.25">
      <c r="B142" s="2"/>
    </row>
    <row r="143" spans="2:17" customFormat="1" ht="12.6" x14ac:dyDescent="0.25">
      <c r="B143" s="2"/>
    </row>
    <row r="144" spans="2:17" customFormat="1" ht="12.6" x14ac:dyDescent="0.25">
      <c r="B144" s="2"/>
    </row>
    <row r="145" spans="2:2" customFormat="1" ht="12.6" x14ac:dyDescent="0.25">
      <c r="B145" s="2"/>
    </row>
    <row r="146" spans="2:2" customFormat="1" ht="12.6" x14ac:dyDescent="0.25">
      <c r="B146" s="2"/>
    </row>
    <row r="147" spans="2:2" customFormat="1" ht="12.6" x14ac:dyDescent="0.25">
      <c r="B147" s="2"/>
    </row>
    <row r="148" spans="2:2" customFormat="1" ht="12.6" x14ac:dyDescent="0.25">
      <c r="B148" s="2"/>
    </row>
    <row r="149" spans="2:2" customFormat="1" ht="12.6" x14ac:dyDescent="0.25">
      <c r="B149" s="2"/>
    </row>
    <row r="150" spans="2:2" customFormat="1" ht="12.6" x14ac:dyDescent="0.25">
      <c r="B150" s="2"/>
    </row>
    <row r="151" spans="2:2" customFormat="1" ht="12.6" x14ac:dyDescent="0.25">
      <c r="B151" s="2"/>
    </row>
    <row r="152" spans="2:2" customFormat="1" ht="12.6" x14ac:dyDescent="0.25">
      <c r="B152" s="2"/>
    </row>
    <row r="153" spans="2:2" customFormat="1" ht="12.6" x14ac:dyDescent="0.25">
      <c r="B153" s="2"/>
    </row>
    <row r="154" spans="2:2" customFormat="1" ht="12.6" x14ac:dyDescent="0.25">
      <c r="B154" s="2"/>
    </row>
    <row r="155" spans="2:2" customFormat="1" ht="12.6" x14ac:dyDescent="0.25">
      <c r="B155" s="2"/>
    </row>
    <row r="156" spans="2:2" customFormat="1" ht="12.6" x14ac:dyDescent="0.25">
      <c r="B156" s="2"/>
    </row>
    <row r="157" spans="2:2" customFormat="1" ht="12.6" x14ac:dyDescent="0.25">
      <c r="B157" s="2"/>
    </row>
    <row r="158" spans="2:2" customFormat="1" ht="12.6" x14ac:dyDescent="0.25">
      <c r="B158" s="2"/>
    </row>
    <row r="159" spans="2:2" customFormat="1" ht="12.6" x14ac:dyDescent="0.25">
      <c r="B159" s="2"/>
    </row>
    <row r="160" spans="2:2" customFormat="1" ht="12.6" x14ac:dyDescent="0.25">
      <c r="B160" s="2"/>
    </row>
    <row r="161" spans="2:2" customFormat="1" ht="12.6" x14ac:dyDescent="0.25">
      <c r="B161" s="2"/>
    </row>
    <row r="162" spans="2:2" customFormat="1" ht="12.6" x14ac:dyDescent="0.25">
      <c r="B162" s="2"/>
    </row>
    <row r="163" spans="2:2" customFormat="1" ht="12.6" x14ac:dyDescent="0.25">
      <c r="B163" s="2"/>
    </row>
    <row r="164" spans="2:2" customFormat="1" ht="12.6" x14ac:dyDescent="0.25">
      <c r="B164" s="2"/>
    </row>
    <row r="165" spans="2:2" customFormat="1" ht="12.6" x14ac:dyDescent="0.25">
      <c r="B165" s="2"/>
    </row>
    <row r="166" spans="2:2" customFormat="1" ht="12.6" x14ac:dyDescent="0.25">
      <c r="B166" s="2"/>
    </row>
    <row r="167" spans="2:2" customFormat="1" ht="12.6" x14ac:dyDescent="0.25">
      <c r="B167" s="2"/>
    </row>
    <row r="168" spans="2:2" customFormat="1" ht="12.6" x14ac:dyDescent="0.25">
      <c r="B168" s="2"/>
    </row>
    <row r="169" spans="2:2" customFormat="1" ht="12.6" x14ac:dyDescent="0.25">
      <c r="B169" s="2"/>
    </row>
    <row r="170" spans="2:2" customFormat="1" ht="12.6" x14ac:dyDescent="0.25">
      <c r="B170" s="2"/>
    </row>
    <row r="171" spans="2:2" customFormat="1" ht="12.6" x14ac:dyDescent="0.25">
      <c r="B171" s="2"/>
    </row>
    <row r="172" spans="2:2" customFormat="1" ht="14.25" customHeight="1" x14ac:dyDescent="0.25">
      <c r="B172" s="2"/>
    </row>
    <row r="173" spans="2:2" customFormat="1" ht="12.6" x14ac:dyDescent="0.25">
      <c r="B173" s="2"/>
    </row>
    <row r="174" spans="2:2" customFormat="1" ht="12.6" x14ac:dyDescent="0.25">
      <c r="B174" s="2"/>
    </row>
    <row r="175" spans="2:2" customFormat="1" ht="12.6" x14ac:dyDescent="0.25">
      <c r="B175" s="2"/>
    </row>
    <row r="176" spans="2:2" customFormat="1" ht="12.6" x14ac:dyDescent="0.25">
      <c r="B176" s="2"/>
    </row>
    <row r="177" spans="2:2" customFormat="1" ht="12.6" x14ac:dyDescent="0.25">
      <c r="B177" s="2"/>
    </row>
    <row r="178" spans="2:2" customFormat="1" ht="12.6" x14ac:dyDescent="0.25">
      <c r="B178" s="2"/>
    </row>
    <row r="179" spans="2:2" customFormat="1" ht="12.6" x14ac:dyDescent="0.25">
      <c r="B179" s="2"/>
    </row>
    <row r="180" spans="2:2" customFormat="1" ht="12.6" x14ac:dyDescent="0.25">
      <c r="B180" s="2"/>
    </row>
    <row r="181" spans="2:2" customFormat="1" ht="12.6" x14ac:dyDescent="0.25">
      <c r="B181" s="2"/>
    </row>
    <row r="182" spans="2:2" customFormat="1" ht="12.6" x14ac:dyDescent="0.25">
      <c r="B182" s="2"/>
    </row>
    <row r="183" spans="2:2" customFormat="1" ht="12.6" x14ac:dyDescent="0.25">
      <c r="B183" s="2"/>
    </row>
    <row r="184" spans="2:2" customFormat="1" ht="12.6" x14ac:dyDescent="0.25">
      <c r="B184" s="2"/>
    </row>
    <row r="185" spans="2:2" customFormat="1" ht="12.6" x14ac:dyDescent="0.25">
      <c r="B185" s="2"/>
    </row>
    <row r="186" spans="2:2" customFormat="1" ht="12.6" x14ac:dyDescent="0.25">
      <c r="B186" s="2"/>
    </row>
    <row r="187" spans="2:2" customFormat="1" ht="15" customHeight="1" x14ac:dyDescent="0.25">
      <c r="B187" s="2"/>
    </row>
    <row r="188" spans="2:2" customFormat="1" ht="15" customHeight="1" x14ac:dyDescent="0.25">
      <c r="B188" s="2"/>
    </row>
    <row r="189" spans="2:2" customFormat="1" ht="15" customHeight="1" x14ac:dyDescent="0.25">
      <c r="B189" s="2"/>
    </row>
    <row r="190" spans="2:2" customFormat="1" ht="15" customHeight="1" x14ac:dyDescent="0.25">
      <c r="B190" s="2"/>
    </row>
    <row r="191" spans="2:2" customFormat="1" ht="15" customHeight="1" x14ac:dyDescent="0.25">
      <c r="B191" s="2"/>
    </row>
    <row r="192" spans="2:2" customFormat="1" ht="15" customHeight="1" x14ac:dyDescent="0.25">
      <c r="B192" s="2"/>
    </row>
    <row r="193" spans="2:2" customFormat="1" ht="15" customHeight="1" x14ac:dyDescent="0.25">
      <c r="B193" s="2"/>
    </row>
    <row r="194" spans="2:2" customFormat="1" ht="15" customHeight="1" x14ac:dyDescent="0.25">
      <c r="B194" s="2"/>
    </row>
    <row r="195" spans="2:2" customFormat="1" ht="15" customHeight="1" x14ac:dyDescent="0.25">
      <c r="B195" s="2"/>
    </row>
    <row r="196" spans="2:2" customFormat="1" ht="15" customHeight="1" x14ac:dyDescent="0.25">
      <c r="B196" s="2"/>
    </row>
    <row r="197" spans="2:2" customFormat="1" ht="15" customHeight="1" x14ac:dyDescent="0.25">
      <c r="B197" s="2"/>
    </row>
    <row r="198" spans="2:2" customFormat="1" ht="12.6" x14ac:dyDescent="0.25">
      <c r="B198" s="2"/>
    </row>
    <row r="199" spans="2:2" customFormat="1" ht="12.6" x14ac:dyDescent="0.25">
      <c r="B199" s="2"/>
    </row>
    <row r="200" spans="2:2" customFormat="1" ht="12.6" x14ac:dyDescent="0.25">
      <c r="B200" s="2"/>
    </row>
    <row r="201" spans="2:2" customFormat="1" ht="12.6" x14ac:dyDescent="0.25">
      <c r="B201" s="2"/>
    </row>
    <row r="202" spans="2:2" customFormat="1" ht="12.6" x14ac:dyDescent="0.25">
      <c r="B202" s="2"/>
    </row>
    <row r="203" spans="2:2" customFormat="1" ht="12.6" x14ac:dyDescent="0.25">
      <c r="B203" s="2"/>
    </row>
    <row r="204" spans="2:2" customFormat="1" ht="12.6" x14ac:dyDescent="0.25">
      <c r="B204" s="2"/>
    </row>
    <row r="205" spans="2:2" customFormat="1" ht="12.6" x14ac:dyDescent="0.25">
      <c r="B205" s="2"/>
    </row>
    <row r="206" spans="2:2" customFormat="1" ht="12.6" x14ac:dyDescent="0.25">
      <c r="B206" s="2"/>
    </row>
    <row r="207" spans="2:2" customFormat="1" ht="12.6" x14ac:dyDescent="0.25">
      <c r="B207" s="2"/>
    </row>
    <row r="208" spans="2:2" customFormat="1" ht="12.6" x14ac:dyDescent="0.25">
      <c r="B208" s="2"/>
    </row>
    <row r="209" spans="2:2" customFormat="1" ht="12.6" x14ac:dyDescent="0.25">
      <c r="B209" s="2"/>
    </row>
    <row r="210" spans="2:2" customFormat="1" ht="12.6" x14ac:dyDescent="0.25">
      <c r="B210" s="2"/>
    </row>
    <row r="211" spans="2:2" customFormat="1" ht="12.6" x14ac:dyDescent="0.25">
      <c r="B211" s="2"/>
    </row>
    <row r="212" spans="2:2" customFormat="1" ht="12.6" x14ac:dyDescent="0.25">
      <c r="B212" s="2"/>
    </row>
    <row r="213" spans="2:2" customFormat="1" ht="12.6" x14ac:dyDescent="0.25">
      <c r="B213" s="2"/>
    </row>
    <row r="214" spans="2:2" customFormat="1" ht="12.6" x14ac:dyDescent="0.25">
      <c r="B214" s="2"/>
    </row>
    <row r="215" spans="2:2" customFormat="1" ht="12.6" x14ac:dyDescent="0.25">
      <c r="B215" s="2"/>
    </row>
    <row r="216" spans="2:2" customFormat="1" ht="12.6" x14ac:dyDescent="0.25">
      <c r="B216" s="2"/>
    </row>
    <row r="217" spans="2:2" customFormat="1" ht="12.6" x14ac:dyDescent="0.25">
      <c r="B217" s="2"/>
    </row>
    <row r="218" spans="2:2" customFormat="1" ht="12.6" x14ac:dyDescent="0.25">
      <c r="B218" s="2"/>
    </row>
    <row r="219" spans="2:2" customFormat="1" ht="12.6" x14ac:dyDescent="0.25">
      <c r="B219" s="2"/>
    </row>
    <row r="220" spans="2:2" customFormat="1" ht="12.6" x14ac:dyDescent="0.25">
      <c r="B220" s="2"/>
    </row>
    <row r="221" spans="2:2" customFormat="1" ht="12.6" x14ac:dyDescent="0.25">
      <c r="B221" s="2"/>
    </row>
    <row r="222" spans="2:2" customFormat="1" ht="12.6" x14ac:dyDescent="0.25">
      <c r="B222" s="2"/>
    </row>
    <row r="223" spans="2:2" customFormat="1" ht="12.6" x14ac:dyDescent="0.25">
      <c r="B223" s="2"/>
    </row>
    <row r="224" spans="2:2" customFormat="1" ht="12.6" x14ac:dyDescent="0.25">
      <c r="B224" s="2"/>
    </row>
    <row r="225" spans="2:2" customFormat="1" ht="12.6" x14ac:dyDescent="0.25">
      <c r="B225" s="2"/>
    </row>
    <row r="226" spans="2:2" customFormat="1" ht="12.6" x14ac:dyDescent="0.25">
      <c r="B226" s="2"/>
    </row>
    <row r="227" spans="2:2" customFormat="1" ht="12.6" x14ac:dyDescent="0.25">
      <c r="B227" s="2"/>
    </row>
    <row r="228" spans="2:2" customFormat="1" ht="12.6" x14ac:dyDescent="0.25">
      <c r="B228" s="2"/>
    </row>
    <row r="229" spans="2:2" customFormat="1" ht="12.6" x14ac:dyDescent="0.25">
      <c r="B229" s="2"/>
    </row>
    <row r="230" spans="2:2" customFormat="1" ht="12.6" x14ac:dyDescent="0.25">
      <c r="B230" s="2"/>
    </row>
    <row r="231" spans="2:2" customFormat="1" ht="12.6" x14ac:dyDescent="0.25">
      <c r="B231" s="2"/>
    </row>
    <row r="232" spans="2:2" customFormat="1" ht="12.6" x14ac:dyDescent="0.25">
      <c r="B232" s="2"/>
    </row>
    <row r="233" spans="2:2" customFormat="1" ht="12.6" x14ac:dyDescent="0.25">
      <c r="B233" s="2"/>
    </row>
    <row r="234" spans="2:2" customFormat="1" ht="12.6" x14ac:dyDescent="0.25">
      <c r="B234" s="2"/>
    </row>
    <row r="235" spans="2:2" customFormat="1" ht="12.6" x14ac:dyDescent="0.25">
      <c r="B235" s="2"/>
    </row>
    <row r="236" spans="2:2" customFormat="1" ht="12.6" x14ac:dyDescent="0.25">
      <c r="B236" s="2"/>
    </row>
    <row r="237" spans="2:2" customFormat="1" ht="12.6" x14ac:dyDescent="0.25">
      <c r="B237" s="2"/>
    </row>
    <row r="238" spans="2:2" customFormat="1" ht="12.6" x14ac:dyDescent="0.25">
      <c r="B238" s="2"/>
    </row>
    <row r="239" spans="2:2" customFormat="1" ht="12.6" x14ac:dyDescent="0.25">
      <c r="B239" s="2"/>
    </row>
    <row r="240" spans="2:2" customFormat="1" ht="12.6" x14ac:dyDescent="0.25">
      <c r="B240" s="2"/>
    </row>
    <row r="241" spans="2:2" customFormat="1" ht="12.6" x14ac:dyDescent="0.25">
      <c r="B241" s="2"/>
    </row>
    <row r="242" spans="2:2" customFormat="1" ht="12.6" x14ac:dyDescent="0.25">
      <c r="B242" s="2"/>
    </row>
    <row r="243" spans="2:2" customFormat="1" ht="12.6" x14ac:dyDescent="0.25">
      <c r="B243" s="2"/>
    </row>
    <row r="244" spans="2:2" customFormat="1" ht="12.6" x14ac:dyDescent="0.25">
      <c r="B244" s="2"/>
    </row>
    <row r="245" spans="2:2" customFormat="1" ht="12.6" x14ac:dyDescent="0.25">
      <c r="B245" s="2"/>
    </row>
    <row r="246" spans="2:2" customFormat="1" ht="12.6" x14ac:dyDescent="0.25">
      <c r="B246" s="2"/>
    </row>
    <row r="247" spans="2:2" customFormat="1" ht="12.6" x14ac:dyDescent="0.25">
      <c r="B247" s="2"/>
    </row>
    <row r="248" spans="2:2" customFormat="1" ht="12.6" x14ac:dyDescent="0.25">
      <c r="B248" s="2"/>
    </row>
    <row r="249" spans="2:2" customFormat="1" ht="12.6" x14ac:dyDescent="0.25">
      <c r="B249" s="2"/>
    </row>
    <row r="250" spans="2:2" customFormat="1" ht="12.6" x14ac:dyDescent="0.25">
      <c r="B250" s="2"/>
    </row>
    <row r="251" spans="2:2" customFormat="1" ht="12.6" x14ac:dyDescent="0.25">
      <c r="B251" s="2"/>
    </row>
    <row r="252" spans="2:2" customFormat="1" ht="12.6" x14ac:dyDescent="0.25">
      <c r="B252" s="2"/>
    </row>
    <row r="253" spans="2:2" customFormat="1" ht="12.6" x14ac:dyDescent="0.25">
      <c r="B253" s="2"/>
    </row>
    <row r="254" spans="2:2" customFormat="1" ht="12.6" x14ac:dyDescent="0.25">
      <c r="B254" s="2"/>
    </row>
    <row r="255" spans="2:2" customFormat="1" ht="12.6" x14ac:dyDescent="0.25">
      <c r="B255" s="2"/>
    </row>
    <row r="256" spans="2:2" customFormat="1" ht="12.6" x14ac:dyDescent="0.25">
      <c r="B256" s="2"/>
    </row>
    <row r="257" spans="2:2" customFormat="1" ht="12.6" x14ac:dyDescent="0.25">
      <c r="B257" s="2"/>
    </row>
    <row r="258" spans="2:2" customFormat="1" ht="12.6" x14ac:dyDescent="0.25">
      <c r="B258" s="2"/>
    </row>
    <row r="259" spans="2:2" customFormat="1" ht="12.6" x14ac:dyDescent="0.25">
      <c r="B259" s="2"/>
    </row>
    <row r="260" spans="2:2" customFormat="1" ht="12.6" x14ac:dyDescent="0.25">
      <c r="B260" s="2"/>
    </row>
    <row r="261" spans="2:2" customFormat="1" ht="12.6" x14ac:dyDescent="0.25">
      <c r="B261" s="2"/>
    </row>
    <row r="262" spans="2:2" customFormat="1" ht="12.6" x14ac:dyDescent="0.25">
      <c r="B262" s="2"/>
    </row>
    <row r="263" spans="2:2" customFormat="1" ht="12.6" x14ac:dyDescent="0.25">
      <c r="B263" s="2"/>
    </row>
    <row r="264" spans="2:2" customFormat="1" ht="12.6" x14ac:dyDescent="0.25">
      <c r="B264" s="2"/>
    </row>
    <row r="265" spans="2:2" customFormat="1" ht="12.6" x14ac:dyDescent="0.25">
      <c r="B265" s="2"/>
    </row>
    <row r="266" spans="2:2" customFormat="1" ht="12.6" x14ac:dyDescent="0.25">
      <c r="B266" s="2"/>
    </row>
    <row r="267" spans="2:2" customFormat="1" ht="12.6" x14ac:dyDescent="0.25">
      <c r="B267" s="2"/>
    </row>
    <row r="268" spans="2:2" customFormat="1" ht="12.6" x14ac:dyDescent="0.25">
      <c r="B268" s="2"/>
    </row>
    <row r="269" spans="2:2" customFormat="1" ht="12.6" x14ac:dyDescent="0.25">
      <c r="B269" s="2"/>
    </row>
    <row r="270" spans="2:2" customFormat="1" ht="12.6" x14ac:dyDescent="0.25">
      <c r="B270" s="2"/>
    </row>
    <row r="271" spans="2:2" customFormat="1" ht="12.6" x14ac:dyDescent="0.25">
      <c r="B271" s="2"/>
    </row>
    <row r="272" spans="2:2" customFormat="1" ht="12.6" x14ac:dyDescent="0.25">
      <c r="B272" s="2"/>
    </row>
    <row r="273" spans="2:2" customFormat="1" ht="12.6" x14ac:dyDescent="0.25">
      <c r="B273" s="2"/>
    </row>
    <row r="274" spans="2:2" customFormat="1" ht="12.6" x14ac:dyDescent="0.25">
      <c r="B274" s="2"/>
    </row>
    <row r="275" spans="2:2" customFormat="1" ht="12.6" x14ac:dyDescent="0.25">
      <c r="B275" s="2"/>
    </row>
    <row r="276" spans="2:2" customFormat="1" ht="12.6" x14ac:dyDescent="0.25">
      <c r="B276" s="2"/>
    </row>
    <row r="277" spans="2:2" customFormat="1" ht="12.6" x14ac:dyDescent="0.25">
      <c r="B277" s="2"/>
    </row>
    <row r="278" spans="2:2" customFormat="1" ht="12.6" x14ac:dyDescent="0.25">
      <c r="B278" s="2"/>
    </row>
    <row r="279" spans="2:2" customFormat="1" ht="12.6" x14ac:dyDescent="0.25">
      <c r="B279" s="2"/>
    </row>
    <row r="280" spans="2:2" customFormat="1" ht="12.6" x14ac:dyDescent="0.25">
      <c r="B280" s="2"/>
    </row>
    <row r="281" spans="2:2" customFormat="1" ht="12.6" x14ac:dyDescent="0.25">
      <c r="B281" s="2"/>
    </row>
    <row r="282" spans="2:2" customFormat="1" ht="12.6" x14ac:dyDescent="0.25">
      <c r="B282" s="2"/>
    </row>
    <row r="283" spans="2:2" customFormat="1" ht="12.6" x14ac:dyDescent="0.25">
      <c r="B283" s="2"/>
    </row>
    <row r="284" spans="2:2" customFormat="1" ht="12.6" x14ac:dyDescent="0.25">
      <c r="B284" s="2"/>
    </row>
    <row r="285" spans="2:2" customFormat="1" ht="12.6" x14ac:dyDescent="0.25">
      <c r="B285" s="2"/>
    </row>
    <row r="286" spans="2:2" customFormat="1" ht="12.6" x14ac:dyDescent="0.25">
      <c r="B286" s="2"/>
    </row>
    <row r="287" spans="2:2" customFormat="1" ht="12.6" x14ac:dyDescent="0.25">
      <c r="B287" s="2"/>
    </row>
    <row r="288" spans="2:2" customFormat="1" ht="12.6" x14ac:dyDescent="0.25">
      <c r="B288" s="2"/>
    </row>
    <row r="289" spans="2:2" customFormat="1" ht="12.6" x14ac:dyDescent="0.25">
      <c r="B289" s="2"/>
    </row>
    <row r="290" spans="2:2" customFormat="1" ht="12.6" x14ac:dyDescent="0.25">
      <c r="B290" s="2"/>
    </row>
    <row r="291" spans="2:2" customFormat="1" ht="12.6" x14ac:dyDescent="0.25">
      <c r="B291" s="2"/>
    </row>
    <row r="292" spans="2:2" customFormat="1" ht="12.6" x14ac:dyDescent="0.25">
      <c r="B292" s="2"/>
    </row>
    <row r="293" spans="2:2" customFormat="1" ht="12.6" x14ac:dyDescent="0.25">
      <c r="B293" s="2"/>
    </row>
    <row r="294" spans="2:2" customFormat="1" ht="12.6" x14ac:dyDescent="0.25">
      <c r="B294" s="2"/>
    </row>
    <row r="295" spans="2:2" customFormat="1" ht="12.6" x14ac:dyDescent="0.25">
      <c r="B295" s="2"/>
    </row>
    <row r="296" spans="2:2" customFormat="1" ht="12.6" x14ac:dyDescent="0.25">
      <c r="B296" s="2"/>
    </row>
    <row r="297" spans="2:2" customFormat="1" ht="12.6" x14ac:dyDescent="0.25">
      <c r="B297" s="2"/>
    </row>
    <row r="298" spans="2:2" customFormat="1" ht="12.6" x14ac:dyDescent="0.25">
      <c r="B298" s="2"/>
    </row>
    <row r="299" spans="2:2" customFormat="1" ht="12.6" x14ac:dyDescent="0.25">
      <c r="B299" s="2"/>
    </row>
    <row r="300" spans="2:2" customFormat="1" ht="12.6" x14ac:dyDescent="0.25">
      <c r="B300" s="2"/>
    </row>
    <row r="301" spans="2:2" customFormat="1" ht="12.6" x14ac:dyDescent="0.25">
      <c r="B301" s="2"/>
    </row>
    <row r="302" spans="2:2" customFormat="1" ht="12.6" x14ac:dyDescent="0.25">
      <c r="B302" s="2"/>
    </row>
    <row r="303" spans="2:2" customFormat="1" ht="12.6" x14ac:dyDescent="0.25">
      <c r="B303" s="2"/>
    </row>
    <row r="304" spans="2:2" customFormat="1" ht="12.6" x14ac:dyDescent="0.25">
      <c r="B304" s="2"/>
    </row>
    <row r="305" spans="2:2" customFormat="1" ht="12.6" x14ac:dyDescent="0.25">
      <c r="B305" s="2"/>
    </row>
    <row r="306" spans="2:2" customFormat="1" ht="12.6" x14ac:dyDescent="0.25">
      <c r="B306" s="2"/>
    </row>
    <row r="307" spans="2:2" customFormat="1" ht="12.6" x14ac:dyDescent="0.25">
      <c r="B307" s="2"/>
    </row>
    <row r="308" spans="2:2" customFormat="1" ht="12.6" x14ac:dyDescent="0.25">
      <c r="B308" s="2"/>
    </row>
    <row r="309" spans="2:2" customFormat="1" ht="12.6" x14ac:dyDescent="0.25">
      <c r="B309" s="2"/>
    </row>
    <row r="310" spans="2:2" customFormat="1" ht="12.6" x14ac:dyDescent="0.25">
      <c r="B310" s="2"/>
    </row>
    <row r="311" spans="2:2" customFormat="1" ht="12.6" x14ac:dyDescent="0.25">
      <c r="B311" s="2"/>
    </row>
    <row r="312" spans="2:2" customFormat="1" ht="12.6" x14ac:dyDescent="0.25">
      <c r="B312" s="2"/>
    </row>
    <row r="313" spans="2:2" customFormat="1" ht="12.6" x14ac:dyDescent="0.25">
      <c r="B313" s="2"/>
    </row>
    <row r="314" spans="2:2" customFormat="1" ht="12.6" x14ac:dyDescent="0.25">
      <c r="B314" s="2"/>
    </row>
    <row r="315" spans="2:2" customFormat="1" ht="12.6" x14ac:dyDescent="0.25">
      <c r="B315" s="2"/>
    </row>
    <row r="316" spans="2:2" customFormat="1" ht="12.6" x14ac:dyDescent="0.25">
      <c r="B316" s="2"/>
    </row>
    <row r="317" spans="2:2" customFormat="1" ht="12.6" x14ac:dyDescent="0.25">
      <c r="B317" s="2"/>
    </row>
    <row r="318" spans="2:2" customFormat="1" ht="12.6" x14ac:dyDescent="0.25">
      <c r="B318" s="2"/>
    </row>
    <row r="319" spans="2:2" customFormat="1" ht="12.6" x14ac:dyDescent="0.25">
      <c r="B319" s="2"/>
    </row>
    <row r="320" spans="2:2" customFormat="1" ht="12.6" x14ac:dyDescent="0.25">
      <c r="B320" s="2"/>
    </row>
    <row r="321" spans="2:2" customFormat="1" ht="12.6" x14ac:dyDescent="0.25">
      <c r="B321" s="2"/>
    </row>
    <row r="322" spans="2:2" customFormat="1" ht="12.6" x14ac:dyDescent="0.25">
      <c r="B322" s="2"/>
    </row>
    <row r="323" spans="2:2" customFormat="1" ht="12.6" x14ac:dyDescent="0.25">
      <c r="B323" s="2"/>
    </row>
    <row r="324" spans="2:2" customFormat="1" ht="12.6" x14ac:dyDescent="0.25">
      <c r="B324" s="2"/>
    </row>
    <row r="325" spans="2:2" customFormat="1" ht="12.6" x14ac:dyDescent="0.25">
      <c r="B325" s="2"/>
    </row>
    <row r="326" spans="2:2" customFormat="1" ht="12.6" x14ac:dyDescent="0.25">
      <c r="B326" s="2"/>
    </row>
    <row r="327" spans="2:2" customFormat="1" ht="12.6" x14ac:dyDescent="0.25">
      <c r="B327" s="2"/>
    </row>
    <row r="328" spans="2:2" customFormat="1" ht="12.6" x14ac:dyDescent="0.25">
      <c r="B328" s="2"/>
    </row>
    <row r="329" spans="2:2" customFormat="1" ht="12.6" x14ac:dyDescent="0.25">
      <c r="B329" s="2"/>
    </row>
    <row r="330" spans="2:2" customFormat="1" ht="12.6" x14ac:dyDescent="0.25">
      <c r="B330" s="2"/>
    </row>
    <row r="331" spans="2:2" customFormat="1" ht="12.6" x14ac:dyDescent="0.25">
      <c r="B331" s="2"/>
    </row>
    <row r="332" spans="2:2" customFormat="1" ht="12.6" x14ac:dyDescent="0.25">
      <c r="B332" s="2"/>
    </row>
    <row r="333" spans="2:2" customFormat="1" ht="12.6" x14ac:dyDescent="0.25">
      <c r="B333" s="2"/>
    </row>
    <row r="334" spans="2:2" customFormat="1" ht="12.6" x14ac:dyDescent="0.25">
      <c r="B334" s="2"/>
    </row>
    <row r="335" spans="2:2" customFormat="1" ht="12.6" x14ac:dyDescent="0.25">
      <c r="B335" s="2"/>
    </row>
    <row r="336" spans="2:2" customFormat="1" ht="12.6" x14ac:dyDescent="0.25">
      <c r="B336" s="2"/>
    </row>
    <row r="337" spans="2:2" customFormat="1" ht="12.6" x14ac:dyDescent="0.25">
      <c r="B337" s="2"/>
    </row>
    <row r="338" spans="2:2" customFormat="1" ht="12.6" x14ac:dyDescent="0.25">
      <c r="B338" s="2"/>
    </row>
    <row r="339" spans="2:2" customFormat="1" ht="12.6" x14ac:dyDescent="0.25">
      <c r="B339" s="2"/>
    </row>
    <row r="340" spans="2:2" customFormat="1" ht="12.6" x14ac:dyDescent="0.25">
      <c r="B340" s="2"/>
    </row>
    <row r="341" spans="2:2" customFormat="1" ht="12.6" x14ac:dyDescent="0.25">
      <c r="B341" s="2"/>
    </row>
    <row r="342" spans="2:2" customFormat="1" ht="12.6" x14ac:dyDescent="0.25">
      <c r="B342" s="2"/>
    </row>
    <row r="343" spans="2:2" customFormat="1" ht="12.6" x14ac:dyDescent="0.25">
      <c r="B343" s="2"/>
    </row>
    <row r="344" spans="2:2" customFormat="1" ht="12.6" x14ac:dyDescent="0.25">
      <c r="B344" s="2"/>
    </row>
    <row r="345" spans="2:2" customFormat="1" ht="12.6" x14ac:dyDescent="0.25">
      <c r="B345" s="2"/>
    </row>
    <row r="346" spans="2:2" customFormat="1" ht="12.6" x14ac:dyDescent="0.25">
      <c r="B346" s="2"/>
    </row>
    <row r="347" spans="2:2" customFormat="1" ht="12.6" x14ac:dyDescent="0.25">
      <c r="B347" s="2"/>
    </row>
    <row r="348" spans="2:2" customFormat="1" ht="12.6" x14ac:dyDescent="0.25">
      <c r="B348" s="2"/>
    </row>
    <row r="349" spans="2:2" customFormat="1" ht="12.6" x14ac:dyDescent="0.25">
      <c r="B349" s="2"/>
    </row>
    <row r="350" spans="2:2" customFormat="1" ht="12.6" x14ac:dyDescent="0.25">
      <c r="B350" s="2"/>
    </row>
    <row r="351" spans="2:2" customFormat="1" ht="12.6" x14ac:dyDescent="0.25">
      <c r="B351" s="2"/>
    </row>
    <row r="352" spans="2:2" customFormat="1" ht="12.6" x14ac:dyDescent="0.25">
      <c r="B352" s="2"/>
    </row>
    <row r="353" spans="2:2" customFormat="1" ht="12.6" x14ac:dyDescent="0.25">
      <c r="B353" s="2"/>
    </row>
    <row r="354" spans="2:2" customFormat="1" ht="12.6" x14ac:dyDescent="0.25">
      <c r="B354" s="2"/>
    </row>
    <row r="355" spans="2:2" customFormat="1" ht="12.6" x14ac:dyDescent="0.25">
      <c r="B355" s="2"/>
    </row>
    <row r="356" spans="2:2" customFormat="1" ht="12.6" x14ac:dyDescent="0.25">
      <c r="B356" s="2"/>
    </row>
    <row r="357" spans="2:2" customFormat="1" ht="12.6" x14ac:dyDescent="0.25">
      <c r="B357" s="2"/>
    </row>
    <row r="358" spans="2:2" customFormat="1" ht="12.6" x14ac:dyDescent="0.25">
      <c r="B358" s="2"/>
    </row>
    <row r="359" spans="2:2" customFormat="1" ht="12.6" x14ac:dyDescent="0.25">
      <c r="B359" s="2"/>
    </row>
    <row r="360" spans="2:2" customFormat="1" ht="12.6" x14ac:dyDescent="0.25">
      <c r="B360" s="2"/>
    </row>
    <row r="361" spans="2:2" customFormat="1" ht="12.6" x14ac:dyDescent="0.25">
      <c r="B361" s="2"/>
    </row>
    <row r="362" spans="2:2" customFormat="1" ht="12.6" x14ac:dyDescent="0.25">
      <c r="B362" s="2"/>
    </row>
    <row r="363" spans="2:2" customFormat="1" ht="12.6" x14ac:dyDescent="0.25">
      <c r="B363" s="2"/>
    </row>
    <row r="364" spans="2:2" customFormat="1" ht="12.6" x14ac:dyDescent="0.25">
      <c r="B364" s="2"/>
    </row>
    <row r="365" spans="2:2" customFormat="1" ht="12.6" x14ac:dyDescent="0.25">
      <c r="B365" s="2"/>
    </row>
    <row r="366" spans="2:2" customFormat="1" ht="12.6" x14ac:dyDescent="0.25">
      <c r="B366" s="2"/>
    </row>
    <row r="367" spans="2:2" customFormat="1" ht="12.6" x14ac:dyDescent="0.25">
      <c r="B367" s="2"/>
    </row>
    <row r="368" spans="2:2" customFormat="1" ht="12.6" x14ac:dyDescent="0.25">
      <c r="B368" s="2"/>
    </row>
    <row r="369" spans="2:2" customFormat="1" ht="12.6" x14ac:dyDescent="0.25">
      <c r="B369" s="2"/>
    </row>
    <row r="370" spans="2:2" customFormat="1" ht="12.6" x14ac:dyDescent="0.25">
      <c r="B370" s="2"/>
    </row>
    <row r="371" spans="2:2" customFormat="1" ht="12.6" x14ac:dyDescent="0.25">
      <c r="B371" s="2"/>
    </row>
    <row r="372" spans="2:2" customFormat="1" ht="12.6" x14ac:dyDescent="0.25">
      <c r="B372" s="2"/>
    </row>
    <row r="373" spans="2:2" customFormat="1" ht="12.6" x14ac:dyDescent="0.25">
      <c r="B373" s="2"/>
    </row>
    <row r="374" spans="2:2" customFormat="1" ht="12.6" x14ac:dyDescent="0.25">
      <c r="B374" s="2"/>
    </row>
    <row r="375" spans="2:2" customFormat="1" ht="12.6" x14ac:dyDescent="0.25">
      <c r="B375" s="2"/>
    </row>
    <row r="376" spans="2:2" customFormat="1" ht="12.6" x14ac:dyDescent="0.25">
      <c r="B376" s="2"/>
    </row>
    <row r="377" spans="2:2" customFormat="1" ht="12.6" x14ac:dyDescent="0.25">
      <c r="B377" s="2"/>
    </row>
    <row r="378" spans="2:2" customFormat="1" ht="12.6" x14ac:dyDescent="0.25">
      <c r="B378" s="2"/>
    </row>
    <row r="379" spans="2:2" customFormat="1" ht="12.6" x14ac:dyDescent="0.25">
      <c r="B379" s="2"/>
    </row>
    <row r="380" spans="2:2" customFormat="1" ht="12.6" x14ac:dyDescent="0.25">
      <c r="B380" s="2"/>
    </row>
    <row r="381" spans="2:2" customFormat="1" ht="12.6" x14ac:dyDescent="0.25">
      <c r="B381" s="2"/>
    </row>
    <row r="382" spans="2:2" customFormat="1" ht="12.6" x14ac:dyDescent="0.25">
      <c r="B382" s="2"/>
    </row>
    <row r="383" spans="2:2" customFormat="1" ht="12.6" x14ac:dyDescent="0.25">
      <c r="B383" s="2"/>
    </row>
    <row r="384" spans="2:2" customFormat="1" ht="12.6" x14ac:dyDescent="0.25">
      <c r="B384" s="2"/>
    </row>
    <row r="385" spans="2:2" customFormat="1" ht="12.6" x14ac:dyDescent="0.25">
      <c r="B385" s="2"/>
    </row>
    <row r="386" spans="2:2" customFormat="1" ht="12.6" x14ac:dyDescent="0.25">
      <c r="B386" s="2"/>
    </row>
    <row r="387" spans="2:2" customFormat="1" ht="12.6" x14ac:dyDescent="0.25">
      <c r="B387" s="2"/>
    </row>
    <row r="388" spans="2:2" customFormat="1" ht="12.6" x14ac:dyDescent="0.25">
      <c r="B388" s="2"/>
    </row>
    <row r="389" spans="2:2" customFormat="1" ht="12.6" x14ac:dyDescent="0.25">
      <c r="B389" s="2"/>
    </row>
    <row r="390" spans="2:2" customFormat="1" ht="12.6" x14ac:dyDescent="0.25">
      <c r="B390" s="2"/>
    </row>
    <row r="391" spans="2:2" customFormat="1" ht="12.6" x14ac:dyDescent="0.25">
      <c r="B391" s="2"/>
    </row>
    <row r="392" spans="2:2" customFormat="1" ht="12.6" x14ac:dyDescent="0.25">
      <c r="B392" s="2"/>
    </row>
    <row r="393" spans="2:2" customFormat="1" ht="12.6" x14ac:dyDescent="0.25">
      <c r="B393" s="2"/>
    </row>
    <row r="394" spans="2:2" customFormat="1" ht="12.6" x14ac:dyDescent="0.25">
      <c r="B394" s="2"/>
    </row>
    <row r="395" spans="2:2" customFormat="1" ht="12.6" x14ac:dyDescent="0.25">
      <c r="B395" s="2"/>
    </row>
    <row r="396" spans="2:2" customFormat="1" ht="12.6" x14ac:dyDescent="0.25">
      <c r="B396" s="2"/>
    </row>
    <row r="397" spans="2:2" customFormat="1" ht="12.6" x14ac:dyDescent="0.25">
      <c r="B397" s="2"/>
    </row>
    <row r="398" spans="2:2" customFormat="1" ht="12.6" x14ac:dyDescent="0.25">
      <c r="B398" s="2"/>
    </row>
    <row r="399" spans="2:2" customFormat="1" ht="12.6" x14ac:dyDescent="0.25">
      <c r="B399" s="2"/>
    </row>
    <row r="400" spans="2:2" customFormat="1" ht="12.6" x14ac:dyDescent="0.25">
      <c r="B400" s="2"/>
    </row>
    <row r="401" spans="2:2" customFormat="1" ht="12.6" x14ac:dyDescent="0.25">
      <c r="B401" s="2"/>
    </row>
    <row r="402" spans="2:2" customFormat="1" ht="12.6" x14ac:dyDescent="0.25">
      <c r="B402" s="2"/>
    </row>
    <row r="403" spans="2:2" customFormat="1" ht="12.6" x14ac:dyDescent="0.25">
      <c r="B403" s="2"/>
    </row>
    <row r="404" spans="2:2" customFormat="1" ht="12.6" x14ac:dyDescent="0.25">
      <c r="B404" s="2"/>
    </row>
    <row r="405" spans="2:2" customFormat="1" ht="12.6" x14ac:dyDescent="0.25">
      <c r="B405" s="2"/>
    </row>
    <row r="406" spans="2:2" customFormat="1" ht="12.6" x14ac:dyDescent="0.25">
      <c r="B406" s="2"/>
    </row>
    <row r="407" spans="2:2" customFormat="1" ht="12.6" x14ac:dyDescent="0.25">
      <c r="B407" s="2"/>
    </row>
    <row r="408" spans="2:2" customFormat="1" ht="12.6" x14ac:dyDescent="0.25">
      <c r="B408" s="2"/>
    </row>
    <row r="409" spans="2:2" customFormat="1" ht="12.6" x14ac:dyDescent="0.25">
      <c r="B409" s="2"/>
    </row>
    <row r="410" spans="2:2" customFormat="1" ht="12.6" x14ac:dyDescent="0.25">
      <c r="B410" s="2"/>
    </row>
    <row r="411" spans="2:2" customFormat="1" ht="12.6" x14ac:dyDescent="0.25">
      <c r="B411" s="2"/>
    </row>
    <row r="412" spans="2:2" customFormat="1" ht="12.6" x14ac:dyDescent="0.25">
      <c r="B412" s="2"/>
    </row>
    <row r="413" spans="2:2" customFormat="1" ht="12.6" x14ac:dyDescent="0.25">
      <c r="B413" s="2"/>
    </row>
    <row r="414" spans="2:2" customFormat="1" ht="12.6" x14ac:dyDescent="0.25">
      <c r="B414" s="2"/>
    </row>
    <row r="415" spans="2:2" customFormat="1" ht="12.6" x14ac:dyDescent="0.25">
      <c r="B415" s="2"/>
    </row>
    <row r="416" spans="2:2" customFormat="1" ht="12.6" x14ac:dyDescent="0.25">
      <c r="B416" s="2"/>
    </row>
    <row r="417" spans="2:2" customFormat="1" ht="12.6" x14ac:dyDescent="0.25">
      <c r="B417" s="2"/>
    </row>
    <row r="418" spans="2:2" customFormat="1" ht="12.6" x14ac:dyDescent="0.25">
      <c r="B418" s="2"/>
    </row>
    <row r="419" spans="2:2" customFormat="1" ht="12.6" x14ac:dyDescent="0.25">
      <c r="B419" s="2"/>
    </row>
    <row r="420" spans="2:2" customFormat="1" ht="12.6" x14ac:dyDescent="0.25">
      <c r="B420" s="2"/>
    </row>
    <row r="421" spans="2:2" customFormat="1" ht="12.6" x14ac:dyDescent="0.25">
      <c r="B421" s="2"/>
    </row>
    <row r="422" spans="2:2" customFormat="1" ht="12.6" x14ac:dyDescent="0.25">
      <c r="B422" s="2"/>
    </row>
    <row r="423" spans="2:2" customFormat="1" ht="12.6" x14ac:dyDescent="0.25">
      <c r="B423" s="2"/>
    </row>
    <row r="424" spans="2:2" customFormat="1" ht="12.6" x14ac:dyDescent="0.25">
      <c r="B424" s="2"/>
    </row>
    <row r="425" spans="2:2" customFormat="1" ht="12.6" x14ac:dyDescent="0.25">
      <c r="B425" s="2"/>
    </row>
    <row r="426" spans="2:2" customFormat="1" ht="12.6" x14ac:dyDescent="0.25">
      <c r="B426" s="2"/>
    </row>
    <row r="427" spans="2:2" customFormat="1" ht="12.6" x14ac:dyDescent="0.25">
      <c r="B427" s="2"/>
    </row>
    <row r="428" spans="2:2" customFormat="1" ht="12.6" x14ac:dyDescent="0.25">
      <c r="B428" s="2"/>
    </row>
    <row r="429" spans="2:2" customFormat="1" ht="12.6" x14ac:dyDescent="0.25">
      <c r="B429" s="2"/>
    </row>
    <row r="430" spans="2:2" customFormat="1" ht="12.6" x14ac:dyDescent="0.25">
      <c r="B430" s="2"/>
    </row>
    <row r="431" spans="2:2" customFormat="1" ht="12.6" x14ac:dyDescent="0.25">
      <c r="B431" s="2"/>
    </row>
    <row r="432" spans="2:2" customFormat="1" ht="12.6" x14ac:dyDescent="0.25">
      <c r="B432" s="2"/>
    </row>
    <row r="433" spans="2:2" customFormat="1" ht="12.6" x14ac:dyDescent="0.25">
      <c r="B433" s="2"/>
    </row>
    <row r="434" spans="2:2" customFormat="1" ht="12.6" x14ac:dyDescent="0.25">
      <c r="B434" s="2"/>
    </row>
    <row r="435" spans="2:2" customFormat="1" ht="12.6" x14ac:dyDescent="0.25">
      <c r="B435" s="2"/>
    </row>
    <row r="436" spans="2:2" customFormat="1" ht="12.6" x14ac:dyDescent="0.25">
      <c r="B436" s="2"/>
    </row>
    <row r="437" spans="2:2" customFormat="1" ht="12.6" x14ac:dyDescent="0.25">
      <c r="B437" s="2"/>
    </row>
    <row r="438" spans="2:2" customFormat="1" ht="12.6" x14ac:dyDescent="0.25">
      <c r="B438" s="2"/>
    </row>
    <row r="439" spans="2:2" customFormat="1" ht="12.6" x14ac:dyDescent="0.25">
      <c r="B439" s="2"/>
    </row>
    <row r="440" spans="2:2" customFormat="1" ht="12.6" x14ac:dyDescent="0.25">
      <c r="B440" s="2"/>
    </row>
    <row r="441" spans="2:2" customFormat="1" ht="12.6" x14ac:dyDescent="0.25">
      <c r="B441" s="2"/>
    </row>
    <row r="442" spans="2:2" customFormat="1" ht="12.6" x14ac:dyDescent="0.25">
      <c r="B442" s="2"/>
    </row>
    <row r="443" spans="2:2" customFormat="1" ht="12.6" x14ac:dyDescent="0.25">
      <c r="B443" s="2"/>
    </row>
    <row r="444" spans="2:2" customFormat="1" ht="12.6" x14ac:dyDescent="0.25">
      <c r="B444" s="2"/>
    </row>
    <row r="445" spans="2:2" customFormat="1" ht="12.6" x14ac:dyDescent="0.25">
      <c r="B445" s="2"/>
    </row>
    <row r="446" spans="2:2" customFormat="1" ht="12.6" x14ac:dyDescent="0.25">
      <c r="B446" s="2"/>
    </row>
    <row r="447" spans="2:2" customFormat="1" ht="12.6" x14ac:dyDescent="0.25">
      <c r="B447" s="2"/>
    </row>
    <row r="448" spans="2:2" customFormat="1" ht="12.6" x14ac:dyDescent="0.25">
      <c r="B448" s="2"/>
    </row>
    <row r="449" spans="2:2" customFormat="1" ht="12.6" x14ac:dyDescent="0.25">
      <c r="B449" s="2"/>
    </row>
    <row r="450" spans="2:2" customFormat="1" ht="12.6" x14ac:dyDescent="0.25">
      <c r="B450" s="2"/>
    </row>
    <row r="451" spans="2:2" customFormat="1" ht="12.6" x14ac:dyDescent="0.25">
      <c r="B451" s="2"/>
    </row>
    <row r="452" spans="2:2" customFormat="1" ht="12.6" x14ac:dyDescent="0.25">
      <c r="B452" s="2"/>
    </row>
    <row r="453" spans="2:2" customFormat="1" ht="12.6" x14ac:dyDescent="0.25">
      <c r="B453" s="2"/>
    </row>
    <row r="454" spans="2:2" customFormat="1" ht="12.6" x14ac:dyDescent="0.25">
      <c r="B454" s="2"/>
    </row>
    <row r="455" spans="2:2" customFormat="1" ht="12.6" x14ac:dyDescent="0.25">
      <c r="B455" s="2"/>
    </row>
    <row r="456" spans="2:2" customFormat="1" ht="12.6" x14ac:dyDescent="0.25">
      <c r="B456" s="2"/>
    </row>
    <row r="457" spans="2:2" customFormat="1" ht="12.6" x14ac:dyDescent="0.25">
      <c r="B457" s="2"/>
    </row>
    <row r="458" spans="2:2" customFormat="1" ht="12.6" x14ac:dyDescent="0.25">
      <c r="B458" s="2"/>
    </row>
    <row r="459" spans="2:2" customFormat="1" ht="12.6" x14ac:dyDescent="0.25">
      <c r="B459" s="2"/>
    </row>
    <row r="460" spans="2:2" customFormat="1" ht="12.6" x14ac:dyDescent="0.25">
      <c r="B460" s="2"/>
    </row>
    <row r="461" spans="2:2" customFormat="1" ht="12.6" x14ac:dyDescent="0.25">
      <c r="B461" s="2"/>
    </row>
    <row r="462" spans="2:2" customFormat="1" ht="12.6" x14ac:dyDescent="0.25">
      <c r="B462" s="2"/>
    </row>
    <row r="463" spans="2:2" customFormat="1" ht="12.6" x14ac:dyDescent="0.25">
      <c r="B463" s="2"/>
    </row>
    <row r="464" spans="2:2" customFormat="1" ht="12.6" x14ac:dyDescent="0.25">
      <c r="B464" s="2"/>
    </row>
    <row r="465" spans="2:2" customFormat="1" ht="12.6" x14ac:dyDescent="0.25">
      <c r="B465" s="2"/>
    </row>
    <row r="466" spans="2:2" customFormat="1" ht="12.6" x14ac:dyDescent="0.25">
      <c r="B466" s="2"/>
    </row>
    <row r="467" spans="2:2" customFormat="1" ht="12.6" x14ac:dyDescent="0.25">
      <c r="B467" s="2"/>
    </row>
    <row r="468" spans="2:2" customFormat="1" ht="12.6" x14ac:dyDescent="0.25">
      <c r="B468" s="2"/>
    </row>
    <row r="469" spans="2:2" customFormat="1" ht="12.6" x14ac:dyDescent="0.25">
      <c r="B469" s="2"/>
    </row>
    <row r="470" spans="2:2" customFormat="1" ht="12.6" x14ac:dyDescent="0.25">
      <c r="B470" s="2"/>
    </row>
    <row r="471" spans="2:2" customFormat="1" ht="12.6" x14ac:dyDescent="0.25">
      <c r="B471" s="2"/>
    </row>
    <row r="472" spans="2:2" customFormat="1" ht="12.6" x14ac:dyDescent="0.25">
      <c r="B472" s="2"/>
    </row>
    <row r="473" spans="2:2" customFormat="1" ht="12.6" x14ac:dyDescent="0.25">
      <c r="B473" s="2"/>
    </row>
    <row r="474" spans="2:2" customFormat="1" ht="12.6" x14ac:dyDescent="0.25">
      <c r="B474" s="2"/>
    </row>
    <row r="475" spans="2:2" customFormat="1" ht="12.6" x14ac:dyDescent="0.25">
      <c r="B475" s="2"/>
    </row>
    <row r="476" spans="2:2" customFormat="1" ht="12.6" x14ac:dyDescent="0.25">
      <c r="B476" s="2"/>
    </row>
    <row r="477" spans="2:2" customFormat="1" ht="12.6" x14ac:dyDescent="0.25">
      <c r="B477" s="2"/>
    </row>
    <row r="478" spans="2:2" customFormat="1" ht="12.6" x14ac:dyDescent="0.25">
      <c r="B478" s="2"/>
    </row>
    <row r="479" spans="2:2" customFormat="1" ht="12.6" x14ac:dyDescent="0.25">
      <c r="B479" s="2"/>
    </row>
    <row r="480" spans="2:2" customFormat="1" ht="12.6" x14ac:dyDescent="0.25">
      <c r="B480" s="2"/>
    </row>
    <row r="481" spans="2:2" customFormat="1" ht="12.6" x14ac:dyDescent="0.25">
      <c r="B481" s="2"/>
    </row>
    <row r="482" spans="2:2" customFormat="1" ht="12.6" x14ac:dyDescent="0.25">
      <c r="B482" s="2"/>
    </row>
    <row r="483" spans="2:2" customFormat="1" ht="12.6" x14ac:dyDescent="0.25">
      <c r="B483" s="2"/>
    </row>
    <row r="484" spans="2:2" customFormat="1" ht="12.6" x14ac:dyDescent="0.25">
      <c r="B484" s="2"/>
    </row>
    <row r="485" spans="2:2" customFormat="1" ht="12.6" x14ac:dyDescent="0.25">
      <c r="B485" s="2"/>
    </row>
    <row r="486" spans="2:2" customFormat="1" ht="12.6" x14ac:dyDescent="0.25">
      <c r="B486" s="2"/>
    </row>
    <row r="487" spans="2:2" customFormat="1" ht="12.6" x14ac:dyDescent="0.25">
      <c r="B487" s="2"/>
    </row>
    <row r="488" spans="2:2" customFormat="1" ht="12.6" x14ac:dyDescent="0.25">
      <c r="B488" s="2"/>
    </row>
    <row r="489" spans="2:2" customFormat="1" ht="12.6" x14ac:dyDescent="0.25">
      <c r="B489" s="2"/>
    </row>
    <row r="490" spans="2:2" customFormat="1" ht="12.6" x14ac:dyDescent="0.25">
      <c r="B490" s="2"/>
    </row>
    <row r="491" spans="2:2" customFormat="1" ht="12.6" x14ac:dyDescent="0.25">
      <c r="B491" s="2"/>
    </row>
    <row r="492" spans="2:2" customFormat="1" ht="12.6" x14ac:dyDescent="0.25">
      <c r="B492" s="2"/>
    </row>
    <row r="493" spans="2:2" customFormat="1" ht="12.6" x14ac:dyDescent="0.25">
      <c r="B493" s="2"/>
    </row>
    <row r="494" spans="2:2" customFormat="1" ht="12.6" x14ac:dyDescent="0.25">
      <c r="B494" s="2"/>
    </row>
    <row r="495" spans="2:2" customFormat="1" ht="12.6" x14ac:dyDescent="0.25">
      <c r="B495" s="2"/>
    </row>
    <row r="496" spans="2:2" customFormat="1" ht="12.6" x14ac:dyDescent="0.25">
      <c r="B496" s="2"/>
    </row>
    <row r="497" spans="2:2" customFormat="1" ht="12.6" x14ac:dyDescent="0.25">
      <c r="B497" s="2"/>
    </row>
    <row r="498" spans="2:2" customFormat="1" ht="12.6" x14ac:dyDescent="0.25">
      <c r="B498" s="2"/>
    </row>
    <row r="499" spans="2:2" customFormat="1" ht="12.6" x14ac:dyDescent="0.25">
      <c r="B499" s="2"/>
    </row>
    <row r="500" spans="2:2" customFormat="1" ht="12.6" x14ac:dyDescent="0.25">
      <c r="B500" s="2"/>
    </row>
    <row r="501" spans="2:2" customFormat="1" ht="12.6" x14ac:dyDescent="0.25">
      <c r="B501" s="2"/>
    </row>
    <row r="502" spans="2:2" customFormat="1" ht="12.6" x14ac:dyDescent="0.25">
      <c r="B502" s="2"/>
    </row>
    <row r="503" spans="2:2" customFormat="1" ht="12.6" x14ac:dyDescent="0.25">
      <c r="B503" s="2"/>
    </row>
    <row r="504" spans="2:2" customFormat="1" ht="12.6" x14ac:dyDescent="0.25">
      <c r="B504" s="2"/>
    </row>
    <row r="505" spans="2:2" customFormat="1" ht="12.6" x14ac:dyDescent="0.25">
      <c r="B505" s="2"/>
    </row>
    <row r="506" spans="2:2" customFormat="1" ht="12.6" x14ac:dyDescent="0.25">
      <c r="B506" s="2"/>
    </row>
    <row r="507" spans="2:2" customFormat="1" ht="12.6" x14ac:dyDescent="0.25">
      <c r="B507" s="2"/>
    </row>
    <row r="508" spans="2:2" customFormat="1" ht="12.6" x14ac:dyDescent="0.25">
      <c r="B508" s="2"/>
    </row>
    <row r="509" spans="2:2" customFormat="1" ht="12.6" x14ac:dyDescent="0.25">
      <c r="B509" s="2"/>
    </row>
    <row r="510" spans="2:2" customFormat="1" ht="12.6" x14ac:dyDescent="0.25">
      <c r="B510" s="2"/>
    </row>
    <row r="511" spans="2:2" customFormat="1" ht="12.6" x14ac:dyDescent="0.25">
      <c r="B511" s="2"/>
    </row>
    <row r="512" spans="2:2" customFormat="1" ht="12.6" x14ac:dyDescent="0.25">
      <c r="B512" s="2"/>
    </row>
    <row r="513" spans="2:2" customFormat="1" ht="12.6" x14ac:dyDescent="0.25">
      <c r="B513" s="2"/>
    </row>
    <row r="514" spans="2:2" customFormat="1" ht="12.6" x14ac:dyDescent="0.25">
      <c r="B514" s="2"/>
    </row>
    <row r="515" spans="2:2" customFormat="1" ht="12.6" x14ac:dyDescent="0.25">
      <c r="B515" s="2"/>
    </row>
    <row r="516" spans="2:2" customFormat="1" ht="12.6" x14ac:dyDescent="0.25">
      <c r="B516" s="2"/>
    </row>
    <row r="517" spans="2:2" customFormat="1" ht="12.6" x14ac:dyDescent="0.25">
      <c r="B517" s="2"/>
    </row>
    <row r="518" spans="2:2" customFormat="1" ht="12.6" x14ac:dyDescent="0.25">
      <c r="B518" s="2"/>
    </row>
    <row r="519" spans="2:2" customFormat="1" ht="12.6" x14ac:dyDescent="0.25">
      <c r="B519" s="2"/>
    </row>
    <row r="520" spans="2:2" customFormat="1" ht="12.6" x14ac:dyDescent="0.25">
      <c r="B520" s="2"/>
    </row>
    <row r="521" spans="2:2" customFormat="1" ht="12.6" x14ac:dyDescent="0.25">
      <c r="B521" s="2"/>
    </row>
    <row r="522" spans="2:2" customFormat="1" ht="12.6" x14ac:dyDescent="0.25">
      <c r="B522" s="2"/>
    </row>
    <row r="523" spans="2:2" customFormat="1" ht="12.6" x14ac:dyDescent="0.25">
      <c r="B523" s="2"/>
    </row>
    <row r="524" spans="2:2" customFormat="1" ht="12.6" x14ac:dyDescent="0.25">
      <c r="B524" s="2"/>
    </row>
    <row r="525" spans="2:2" customFormat="1" ht="12.6" x14ac:dyDescent="0.25">
      <c r="B525" s="2"/>
    </row>
    <row r="526" spans="2:2" customFormat="1" ht="12.6" x14ac:dyDescent="0.25">
      <c r="B526" s="2"/>
    </row>
    <row r="527" spans="2:2" customFormat="1" ht="12.6" x14ac:dyDescent="0.25">
      <c r="B527" s="2"/>
    </row>
    <row r="528" spans="2:2" customFormat="1" ht="12.6" x14ac:dyDescent="0.25">
      <c r="B528" s="2"/>
    </row>
    <row r="529" spans="2:2" customFormat="1" ht="12.6" x14ac:dyDescent="0.25">
      <c r="B529" s="2"/>
    </row>
    <row r="530" spans="2:2" customFormat="1" ht="12.6" x14ac:dyDescent="0.25">
      <c r="B530" s="2"/>
    </row>
    <row r="531" spans="2:2" customFormat="1" ht="12.6" x14ac:dyDescent="0.25">
      <c r="B531" s="2"/>
    </row>
    <row r="532" spans="2:2" customFormat="1" ht="12.6" x14ac:dyDescent="0.25">
      <c r="B532" s="2"/>
    </row>
    <row r="533" spans="2:2" customFormat="1" ht="12.6" x14ac:dyDescent="0.25">
      <c r="B533" s="2"/>
    </row>
    <row r="534" spans="2:2" customFormat="1" ht="12.6" x14ac:dyDescent="0.25">
      <c r="B534" s="2"/>
    </row>
    <row r="535" spans="2:2" customFormat="1" ht="12.6" x14ac:dyDescent="0.25">
      <c r="B535" s="2"/>
    </row>
    <row r="536" spans="2:2" customFormat="1" ht="12.6" x14ac:dyDescent="0.25">
      <c r="B536" s="2"/>
    </row>
    <row r="537" spans="2:2" customFormat="1" ht="12.6" x14ac:dyDescent="0.25">
      <c r="B537" s="2"/>
    </row>
    <row r="538" spans="2:2" customFormat="1" ht="12.6" x14ac:dyDescent="0.25">
      <c r="B538" s="2"/>
    </row>
    <row r="539" spans="2:2" customFormat="1" ht="12.6" x14ac:dyDescent="0.25">
      <c r="B539" s="2"/>
    </row>
    <row r="540" spans="2:2" customFormat="1" ht="12.6" x14ac:dyDescent="0.25">
      <c r="B540" s="2"/>
    </row>
    <row r="541" spans="2:2" customFormat="1" ht="12.6" x14ac:dyDescent="0.25">
      <c r="B541" s="2"/>
    </row>
    <row r="542" spans="2:2" customFormat="1" ht="12.6" x14ac:dyDescent="0.25">
      <c r="B542" s="2"/>
    </row>
    <row r="543" spans="2:2" customFormat="1" ht="12.6" x14ac:dyDescent="0.25">
      <c r="B543" s="2"/>
    </row>
    <row r="544" spans="2:2" customFormat="1" ht="12.6" x14ac:dyDescent="0.25">
      <c r="B544" s="2"/>
    </row>
    <row r="545" spans="2:2" customFormat="1" ht="12.6" x14ac:dyDescent="0.25">
      <c r="B545" s="2"/>
    </row>
    <row r="546" spans="2:2" customFormat="1" ht="12.6" x14ac:dyDescent="0.25">
      <c r="B546" s="2"/>
    </row>
    <row r="547" spans="2:2" customFormat="1" ht="12.6" x14ac:dyDescent="0.25">
      <c r="B547" s="2"/>
    </row>
    <row r="548" spans="2:2" customFormat="1" ht="12.6" x14ac:dyDescent="0.25">
      <c r="B548" s="2"/>
    </row>
    <row r="549" spans="2:2" customFormat="1" ht="12.6" x14ac:dyDescent="0.25">
      <c r="B549" s="2"/>
    </row>
    <row r="550" spans="2:2" customFormat="1" ht="12.6" x14ac:dyDescent="0.25">
      <c r="B550" s="2"/>
    </row>
    <row r="551" spans="2:2" customFormat="1" ht="12.6" x14ac:dyDescent="0.25">
      <c r="B551" s="2"/>
    </row>
    <row r="552" spans="2:2" customFormat="1" ht="12.6" x14ac:dyDescent="0.25">
      <c r="B552" s="2"/>
    </row>
    <row r="553" spans="2:2" customFormat="1" ht="12.6" x14ac:dyDescent="0.25">
      <c r="B553" s="2"/>
    </row>
    <row r="554" spans="2:2" customFormat="1" ht="12.6" x14ac:dyDescent="0.25">
      <c r="B554" s="2"/>
    </row>
    <row r="555" spans="2:2" customFormat="1" ht="12.6" x14ac:dyDescent="0.25">
      <c r="B555" s="2"/>
    </row>
    <row r="556" spans="2:2" customFormat="1" ht="12.6" x14ac:dyDescent="0.25">
      <c r="B556" s="2"/>
    </row>
    <row r="557" spans="2:2" customFormat="1" ht="12.6" x14ac:dyDescent="0.25">
      <c r="B557" s="2"/>
    </row>
    <row r="558" spans="2:2" customFormat="1" ht="12.6" x14ac:dyDescent="0.25">
      <c r="B558" s="2"/>
    </row>
    <row r="559" spans="2:2" customFormat="1" ht="12.6" x14ac:dyDescent="0.25">
      <c r="B559" s="2"/>
    </row>
    <row r="560" spans="2:2" customFormat="1" ht="12.6" x14ac:dyDescent="0.25">
      <c r="B560" s="2"/>
    </row>
    <row r="561" spans="2:2" customFormat="1" ht="12.6" x14ac:dyDescent="0.25">
      <c r="B561" s="2"/>
    </row>
    <row r="562" spans="2:2" customFormat="1" ht="12.6" x14ac:dyDescent="0.25">
      <c r="B562" s="2"/>
    </row>
    <row r="563" spans="2:2" customFormat="1" ht="12.6" x14ac:dyDescent="0.25">
      <c r="B563" s="2"/>
    </row>
    <row r="564" spans="2:2" customFormat="1" ht="12.6" x14ac:dyDescent="0.25">
      <c r="B564" s="2"/>
    </row>
    <row r="565" spans="2:2" customFormat="1" ht="12.6" x14ac:dyDescent="0.25">
      <c r="B565" s="2"/>
    </row>
    <row r="566" spans="2:2" customFormat="1" ht="12.6" x14ac:dyDescent="0.25">
      <c r="B566" s="2"/>
    </row>
    <row r="567" spans="2:2" customFormat="1" ht="12.6" x14ac:dyDescent="0.25">
      <c r="B567" s="2"/>
    </row>
    <row r="568" spans="2:2" customFormat="1" ht="12.6" x14ac:dyDescent="0.25">
      <c r="B568" s="2"/>
    </row>
    <row r="569" spans="2:2" customFormat="1" ht="12.6" x14ac:dyDescent="0.25">
      <c r="B569" s="2"/>
    </row>
    <row r="570" spans="2:2" customFormat="1" ht="12.6" x14ac:dyDescent="0.25">
      <c r="B570" s="2"/>
    </row>
    <row r="571" spans="2:2" customFormat="1" ht="12.6" x14ac:dyDescent="0.25">
      <c r="B571" s="2"/>
    </row>
    <row r="572" spans="2:2" customFormat="1" ht="12.6" x14ac:dyDescent="0.25">
      <c r="B572" s="2"/>
    </row>
    <row r="573" spans="2:2" customFormat="1" ht="12.6" x14ac:dyDescent="0.25">
      <c r="B573" s="2"/>
    </row>
    <row r="574" spans="2:2" customFormat="1" ht="12.6" x14ac:dyDescent="0.25">
      <c r="B574" s="2"/>
    </row>
    <row r="575" spans="2:2" customFormat="1" ht="12.6" x14ac:dyDescent="0.25">
      <c r="B575" s="2"/>
    </row>
    <row r="576" spans="2:2" customFormat="1" ht="12.6" x14ac:dyDescent="0.25">
      <c r="B576" s="2"/>
    </row>
    <row r="577" spans="2:4" customFormat="1" ht="12.6" x14ac:dyDescent="0.25">
      <c r="B577" s="2"/>
      <c r="D577" s="99"/>
    </row>
    <row r="578" spans="2:4" customFormat="1" ht="12.6" x14ac:dyDescent="0.25">
      <c r="B578" s="2"/>
      <c r="D578" s="99"/>
    </row>
    <row r="579" spans="2:4" customFormat="1" ht="12.6" x14ac:dyDescent="0.25">
      <c r="B579" s="2"/>
      <c r="D579" s="99"/>
    </row>
    <row r="580" spans="2:4" customFormat="1" ht="12.6" x14ac:dyDescent="0.25">
      <c r="B580" s="2"/>
      <c r="D580" s="99"/>
    </row>
    <row r="581" spans="2:4" customFormat="1" ht="12.6" x14ac:dyDescent="0.25">
      <c r="B581" s="2"/>
      <c r="D581" s="99"/>
    </row>
    <row r="582" spans="2:4" customFormat="1" ht="12.6" x14ac:dyDescent="0.25">
      <c r="B582" s="2"/>
      <c r="D582" s="99"/>
    </row>
    <row r="583" spans="2:4" customFormat="1" ht="12.6" x14ac:dyDescent="0.25">
      <c r="B583" s="2"/>
      <c r="D583" s="99"/>
    </row>
    <row r="584" spans="2:4" customFormat="1" ht="12.6" x14ac:dyDescent="0.25">
      <c r="B584" s="2"/>
      <c r="D584" s="99"/>
    </row>
    <row r="585" spans="2:4" customFormat="1" ht="12.6" x14ac:dyDescent="0.25">
      <c r="B585" s="2"/>
      <c r="D585" s="99"/>
    </row>
    <row r="586" spans="2:4" customFormat="1" ht="12.6" x14ac:dyDescent="0.25">
      <c r="B586" s="2"/>
      <c r="D586" s="99"/>
    </row>
    <row r="587" spans="2:4" customFormat="1" ht="12.6" x14ac:dyDescent="0.25">
      <c r="B587" s="2"/>
      <c r="D587" s="99"/>
    </row>
    <row r="588" spans="2:4" customFormat="1" ht="12.6" x14ac:dyDescent="0.25">
      <c r="B588" s="2"/>
      <c r="D588" s="99"/>
    </row>
    <row r="589" spans="2:4" customFormat="1" ht="12.6" x14ac:dyDescent="0.25">
      <c r="B589" s="2"/>
      <c r="D589" s="99"/>
    </row>
    <row r="590" spans="2:4" customFormat="1" ht="12.6" x14ac:dyDescent="0.25">
      <c r="B590" s="2"/>
      <c r="D590" s="99"/>
    </row>
    <row r="591" spans="2:4" customFormat="1" ht="12.6" x14ac:dyDescent="0.25">
      <c r="B591" s="2"/>
      <c r="D591" s="99"/>
    </row>
    <row r="592" spans="2:4" customFormat="1" ht="12.6" x14ac:dyDescent="0.25">
      <c r="B592" s="2"/>
      <c r="D592" s="99"/>
    </row>
    <row r="593" spans="2:4" customFormat="1" ht="12.6" x14ac:dyDescent="0.25">
      <c r="B593" s="2"/>
      <c r="D593" s="99"/>
    </row>
    <row r="594" spans="2:4" customFormat="1" ht="12.6" x14ac:dyDescent="0.25">
      <c r="B594" s="2"/>
      <c r="D594" s="99"/>
    </row>
    <row r="595" spans="2:4" customFormat="1" ht="12.6" x14ac:dyDescent="0.25">
      <c r="B595" s="2"/>
      <c r="D595" s="99"/>
    </row>
    <row r="596" spans="2:4" customFormat="1" ht="12.6" x14ac:dyDescent="0.25">
      <c r="B596" s="2"/>
      <c r="D596" s="99"/>
    </row>
    <row r="597" spans="2:4" customFormat="1" ht="12.6" x14ac:dyDescent="0.25">
      <c r="B597" s="2"/>
      <c r="D597" s="99"/>
    </row>
    <row r="598" spans="2:4" customFormat="1" ht="12.6" x14ac:dyDescent="0.25">
      <c r="B598" s="2"/>
      <c r="D598" s="99"/>
    </row>
    <row r="599" spans="2:4" customFormat="1" ht="12.6" x14ac:dyDescent="0.25">
      <c r="B599" s="2"/>
      <c r="D599" s="99"/>
    </row>
    <row r="600" spans="2:4" customFormat="1" ht="12.6" x14ac:dyDescent="0.25">
      <c r="B600" s="2"/>
      <c r="D600" s="99"/>
    </row>
    <row r="601" spans="2:4" customFormat="1" ht="12.6" x14ac:dyDescent="0.25">
      <c r="B601" s="2"/>
      <c r="D601" s="99"/>
    </row>
    <row r="602" spans="2:4" customFormat="1" ht="12.6" x14ac:dyDescent="0.25">
      <c r="B602" s="2"/>
      <c r="D602" s="99"/>
    </row>
    <row r="603" spans="2:4" customFormat="1" ht="12.6" x14ac:dyDescent="0.25">
      <c r="B603" s="2"/>
      <c r="D603" s="99"/>
    </row>
    <row r="604" spans="2:4" customFormat="1" ht="12.6" x14ac:dyDescent="0.25">
      <c r="B604" s="2"/>
      <c r="D604" s="99"/>
    </row>
    <row r="605" spans="2:4" customFormat="1" ht="12.6" x14ac:dyDescent="0.25">
      <c r="B605" s="2"/>
      <c r="D605" s="99"/>
    </row>
    <row r="606" spans="2:4" customFormat="1" ht="12.6" x14ac:dyDescent="0.25">
      <c r="B606" s="2"/>
      <c r="D606" s="99"/>
    </row>
    <row r="607" spans="2:4" customFormat="1" ht="12.6" x14ac:dyDescent="0.25">
      <c r="B607" s="2"/>
      <c r="D607" s="99"/>
    </row>
    <row r="608" spans="2:4" customFormat="1" ht="12.6" x14ac:dyDescent="0.25">
      <c r="B608" s="2"/>
      <c r="D608" s="99"/>
    </row>
    <row r="609" spans="2:4" customFormat="1" ht="12.6" x14ac:dyDescent="0.25">
      <c r="B609" s="2"/>
      <c r="D609" s="99"/>
    </row>
    <row r="610" spans="2:4" customFormat="1" ht="12.6" x14ac:dyDescent="0.25">
      <c r="B610" s="2"/>
      <c r="D610" s="99"/>
    </row>
    <row r="611" spans="2:4" customFormat="1" ht="12.6" x14ac:dyDescent="0.25">
      <c r="B611" s="2"/>
      <c r="D611" s="99"/>
    </row>
    <row r="612" spans="2:4" customFormat="1" ht="12.6" x14ac:dyDescent="0.25">
      <c r="B612" s="2"/>
      <c r="D612" s="99"/>
    </row>
    <row r="613" spans="2:4" customFormat="1" ht="12.6" x14ac:dyDescent="0.25">
      <c r="B613" s="2"/>
      <c r="D613" s="99"/>
    </row>
    <row r="614" spans="2:4" customFormat="1" ht="12.6" x14ac:dyDescent="0.25">
      <c r="B614" s="2"/>
      <c r="D614" s="99"/>
    </row>
    <row r="615" spans="2:4" customFormat="1" ht="12.6" x14ac:dyDescent="0.25">
      <c r="B615" s="2"/>
      <c r="D615" s="99"/>
    </row>
    <row r="616" spans="2:4" customFormat="1" ht="12.6" x14ac:dyDescent="0.25">
      <c r="B616" s="2"/>
      <c r="D616" s="99"/>
    </row>
    <row r="617" spans="2:4" customFormat="1" ht="12.6" x14ac:dyDescent="0.25">
      <c r="B617" s="2"/>
      <c r="D617" s="99"/>
    </row>
    <row r="618" spans="2:4" customFormat="1" ht="12.6" x14ac:dyDescent="0.25">
      <c r="B618" s="2"/>
      <c r="D618" s="99"/>
    </row>
    <row r="619" spans="2:4" customFormat="1" ht="12.6" x14ac:dyDescent="0.25">
      <c r="B619" s="2"/>
      <c r="D619" s="99"/>
    </row>
    <row r="620" spans="2:4" customFormat="1" ht="12.6" x14ac:dyDescent="0.25">
      <c r="B620" s="2"/>
      <c r="D620" s="99"/>
    </row>
    <row r="621" spans="2:4" customFormat="1" ht="12.6" x14ac:dyDescent="0.25">
      <c r="B621" s="2"/>
      <c r="D621" s="99"/>
    </row>
    <row r="622" spans="2:4" customFormat="1" ht="12.6" x14ac:dyDescent="0.25">
      <c r="B622" s="2"/>
      <c r="D622" s="99"/>
    </row>
    <row r="623" spans="2:4" customFormat="1" ht="12.6" x14ac:dyDescent="0.25">
      <c r="B623" s="2"/>
      <c r="D623" s="99"/>
    </row>
    <row r="624" spans="2:4" customFormat="1" ht="12.6" x14ac:dyDescent="0.25">
      <c r="B624" s="2"/>
      <c r="D624" s="99"/>
    </row>
    <row r="625" spans="2:4" customFormat="1" ht="12.6" x14ac:dyDescent="0.25">
      <c r="B625" s="2"/>
      <c r="D625" s="99"/>
    </row>
    <row r="626" spans="2:4" customFormat="1" ht="12.6" x14ac:dyDescent="0.25">
      <c r="B626" s="2"/>
      <c r="D626" s="99"/>
    </row>
    <row r="627" spans="2:4" customFormat="1" ht="12.6" x14ac:dyDescent="0.25">
      <c r="B627" s="2"/>
      <c r="D627" s="99"/>
    </row>
    <row r="628" spans="2:4" customFormat="1" ht="12.6" x14ac:dyDescent="0.25">
      <c r="B628" s="2"/>
      <c r="D628" s="99"/>
    </row>
    <row r="629" spans="2:4" customFormat="1" ht="12.6" x14ac:dyDescent="0.25">
      <c r="B629" s="2"/>
      <c r="D629" s="99"/>
    </row>
    <row r="630" spans="2:4" customFormat="1" ht="12.6" x14ac:dyDescent="0.25">
      <c r="B630" s="2"/>
      <c r="D630" s="99"/>
    </row>
    <row r="631" spans="2:4" customFormat="1" ht="12.6" x14ac:dyDescent="0.25">
      <c r="B631" s="2"/>
      <c r="D631" s="99"/>
    </row>
    <row r="632" spans="2:4" customFormat="1" ht="12.6" x14ac:dyDescent="0.25">
      <c r="B632" s="2"/>
      <c r="D632" s="99"/>
    </row>
    <row r="633" spans="2:4" customFormat="1" ht="12.6" x14ac:dyDescent="0.25">
      <c r="B633" s="2"/>
      <c r="D633" s="99"/>
    </row>
    <row r="634" spans="2:4" customFormat="1" ht="12.6" x14ac:dyDescent="0.25">
      <c r="B634" s="2"/>
      <c r="D634" s="99"/>
    </row>
    <row r="635" spans="2:4" customFormat="1" ht="12.6" x14ac:dyDescent="0.25">
      <c r="B635" s="2"/>
      <c r="D635" s="99"/>
    </row>
    <row r="636" spans="2:4" customFormat="1" ht="12.6" x14ac:dyDescent="0.25">
      <c r="B636" s="2"/>
      <c r="D636" s="99"/>
    </row>
    <row r="637" spans="2:4" customFormat="1" ht="12.6" x14ac:dyDescent="0.25">
      <c r="B637" s="2"/>
      <c r="D637" s="99"/>
    </row>
    <row r="638" spans="2:4" customFormat="1" ht="12.6" x14ac:dyDescent="0.25">
      <c r="B638" s="2"/>
      <c r="D638" s="99"/>
    </row>
    <row r="639" spans="2:4" customFormat="1" ht="12.6" x14ac:dyDescent="0.25">
      <c r="B639" s="2"/>
      <c r="D639" s="99"/>
    </row>
    <row r="640" spans="2:4" customFormat="1" ht="12.6" x14ac:dyDescent="0.25">
      <c r="B640" s="2"/>
      <c r="D640" s="99"/>
    </row>
    <row r="641" spans="2:4" customFormat="1" ht="12.6" x14ac:dyDescent="0.25">
      <c r="B641" s="2"/>
      <c r="D641" s="99"/>
    </row>
    <row r="642" spans="2:4" customFormat="1" ht="12.6" x14ac:dyDescent="0.25">
      <c r="B642" s="2"/>
      <c r="D642" s="99"/>
    </row>
    <row r="643" spans="2:4" customFormat="1" ht="12.6" x14ac:dyDescent="0.25">
      <c r="B643" s="2"/>
      <c r="D643" s="99"/>
    </row>
    <row r="644" spans="2:4" customFormat="1" ht="12.6" x14ac:dyDescent="0.25">
      <c r="B644" s="2"/>
      <c r="D644" s="99"/>
    </row>
    <row r="645" spans="2:4" customFormat="1" ht="12.6" x14ac:dyDescent="0.25">
      <c r="B645" s="2"/>
      <c r="D645" s="99"/>
    </row>
    <row r="646" spans="2:4" customFormat="1" ht="12.6" x14ac:dyDescent="0.25">
      <c r="B646" s="2"/>
      <c r="D646" s="99"/>
    </row>
    <row r="647" spans="2:4" customFormat="1" ht="12.6" x14ac:dyDescent="0.25">
      <c r="B647" s="2"/>
      <c r="D647" s="99"/>
    </row>
    <row r="648" spans="2:4" customFormat="1" ht="12.6" x14ac:dyDescent="0.25">
      <c r="B648" s="2"/>
      <c r="D648" s="99"/>
    </row>
    <row r="649" spans="2:4" customFormat="1" ht="12.6" x14ac:dyDescent="0.25">
      <c r="B649" s="2"/>
      <c r="D649" s="99"/>
    </row>
    <row r="650" spans="2:4" customFormat="1" ht="12.6" x14ac:dyDescent="0.25">
      <c r="B650" s="2"/>
      <c r="D650" s="99"/>
    </row>
    <row r="651" spans="2:4" customFormat="1" ht="12.6" x14ac:dyDescent="0.25">
      <c r="B651" s="2"/>
      <c r="D651" s="99"/>
    </row>
    <row r="652" spans="2:4" customFormat="1" ht="12.6" x14ac:dyDescent="0.25">
      <c r="B652" s="2"/>
      <c r="D652" s="99"/>
    </row>
    <row r="653" spans="2:4" customFormat="1" ht="12.6" x14ac:dyDescent="0.25">
      <c r="B653" s="2"/>
      <c r="D653" s="99"/>
    </row>
    <row r="654" spans="2:4" customFormat="1" ht="12.6" x14ac:dyDescent="0.25">
      <c r="B654" s="2"/>
      <c r="D654" s="99"/>
    </row>
    <row r="655" spans="2:4" customFormat="1" ht="12.6" x14ac:dyDescent="0.25">
      <c r="B655" s="2"/>
      <c r="D655" s="99"/>
    </row>
    <row r="656" spans="2:4" customFormat="1" ht="12.6" x14ac:dyDescent="0.25">
      <c r="B656" s="2"/>
      <c r="D656" s="99"/>
    </row>
    <row r="657" spans="2:4" customFormat="1" ht="12.6" x14ac:dyDescent="0.25">
      <c r="B657" s="2"/>
      <c r="D657" s="99"/>
    </row>
    <row r="658" spans="2:4" customFormat="1" ht="12.6" x14ac:dyDescent="0.25">
      <c r="B658" s="2"/>
      <c r="D658" s="99"/>
    </row>
    <row r="659" spans="2:4" customFormat="1" ht="12.6" x14ac:dyDescent="0.25">
      <c r="B659" s="2"/>
      <c r="D659" s="99"/>
    </row>
    <row r="660" spans="2:4" customFormat="1" ht="12.6" x14ac:dyDescent="0.25">
      <c r="B660" s="2"/>
      <c r="D660" s="99"/>
    </row>
    <row r="661" spans="2:4" customFormat="1" ht="12.6" x14ac:dyDescent="0.25">
      <c r="B661" s="2"/>
      <c r="D661" s="99"/>
    </row>
    <row r="662" spans="2:4" customFormat="1" ht="12.6" x14ac:dyDescent="0.25">
      <c r="B662" s="2"/>
      <c r="D662" s="99"/>
    </row>
    <row r="663" spans="2:4" customFormat="1" ht="12.6" x14ac:dyDescent="0.25">
      <c r="B663" s="2"/>
      <c r="D663" s="99"/>
    </row>
    <row r="664" spans="2:4" customFormat="1" ht="12.6" x14ac:dyDescent="0.25">
      <c r="B664" s="2"/>
      <c r="D664" s="99"/>
    </row>
    <row r="665" spans="2:4" customFormat="1" ht="12.6" x14ac:dyDescent="0.25">
      <c r="B665" s="2"/>
      <c r="D665" s="99"/>
    </row>
    <row r="666" spans="2:4" customFormat="1" ht="12.6" x14ac:dyDescent="0.25">
      <c r="B666" s="2"/>
      <c r="D666" s="99"/>
    </row>
    <row r="667" spans="2:4" customFormat="1" ht="12.6" x14ac:dyDescent="0.25">
      <c r="B667" s="2"/>
      <c r="D667" s="99"/>
    </row>
    <row r="668" spans="2:4" customFormat="1" ht="12.6" x14ac:dyDescent="0.25">
      <c r="B668" s="2"/>
      <c r="D668" s="99"/>
    </row>
    <row r="669" spans="2:4" customFormat="1" ht="12.6" x14ac:dyDescent="0.25">
      <c r="B669" s="2"/>
      <c r="D669" s="99"/>
    </row>
    <row r="670" spans="2:4" customFormat="1" ht="12.6" x14ac:dyDescent="0.25">
      <c r="B670" s="2"/>
      <c r="D670" s="99"/>
    </row>
    <row r="671" spans="2:4" customFormat="1" ht="12.6" x14ac:dyDescent="0.25">
      <c r="B671" s="2"/>
      <c r="D671" s="99"/>
    </row>
    <row r="672" spans="2:4" customFormat="1" ht="12.6" x14ac:dyDescent="0.25">
      <c r="B672" s="2"/>
      <c r="D672" s="99"/>
    </row>
    <row r="673" spans="2:4" customFormat="1" ht="12.6" x14ac:dyDescent="0.25">
      <c r="B673" s="2"/>
      <c r="D673" s="99"/>
    </row>
    <row r="674" spans="2:4" customFormat="1" ht="12.6" x14ac:dyDescent="0.25">
      <c r="B674" s="2"/>
      <c r="D674" s="99"/>
    </row>
    <row r="675" spans="2:4" customFormat="1" ht="12.6" x14ac:dyDescent="0.25">
      <c r="B675" s="2"/>
      <c r="D675" s="99"/>
    </row>
    <row r="676" spans="2:4" customFormat="1" ht="12.6" x14ac:dyDescent="0.25">
      <c r="B676" s="2"/>
      <c r="D676" s="99"/>
    </row>
    <row r="677" spans="2:4" customFormat="1" ht="12.6" x14ac:dyDescent="0.25">
      <c r="B677" s="2"/>
      <c r="D677" s="99"/>
    </row>
    <row r="678" spans="2:4" customFormat="1" ht="12.6" x14ac:dyDescent="0.25">
      <c r="B678" s="2"/>
      <c r="D678" s="99"/>
    </row>
    <row r="679" spans="2:4" customFormat="1" ht="12.6" x14ac:dyDescent="0.25">
      <c r="B679" s="2"/>
      <c r="D679" s="99"/>
    </row>
    <row r="680" spans="2:4" customFormat="1" ht="12.6" x14ac:dyDescent="0.25">
      <c r="B680" s="2"/>
      <c r="D680" s="99"/>
    </row>
    <row r="681" spans="2:4" customFormat="1" ht="12.6" x14ac:dyDescent="0.25">
      <c r="B681" s="2"/>
      <c r="D681" s="99"/>
    </row>
    <row r="682" spans="2:4" customFormat="1" ht="12.6" x14ac:dyDescent="0.25">
      <c r="B682" s="2"/>
      <c r="D682" s="99"/>
    </row>
    <row r="683" spans="2:4" customFormat="1" ht="12.6" x14ac:dyDescent="0.25">
      <c r="B683" s="2"/>
      <c r="D683" s="99"/>
    </row>
    <row r="684" spans="2:4" customFormat="1" ht="12.6" x14ac:dyDescent="0.25">
      <c r="B684" s="2"/>
      <c r="D684" s="99"/>
    </row>
    <row r="685" spans="2:4" customFormat="1" ht="12.6" x14ac:dyDescent="0.25">
      <c r="B685" s="2"/>
      <c r="D685" s="99"/>
    </row>
    <row r="686" spans="2:4" customFormat="1" ht="12.6" x14ac:dyDescent="0.25">
      <c r="B686" s="2"/>
      <c r="D686" s="99"/>
    </row>
    <row r="687" spans="2:4" customFormat="1" ht="12.6" x14ac:dyDescent="0.25">
      <c r="B687" s="2"/>
      <c r="D687" s="99"/>
    </row>
    <row r="688" spans="2:4" customFormat="1" ht="12.6" x14ac:dyDescent="0.25">
      <c r="B688" s="2"/>
      <c r="D688" s="99"/>
    </row>
    <row r="689" spans="2:4" customFormat="1" ht="12.6" x14ac:dyDescent="0.25">
      <c r="B689" s="2"/>
      <c r="D689" s="99"/>
    </row>
    <row r="690" spans="2:4" customFormat="1" ht="12.6" x14ac:dyDescent="0.25">
      <c r="B690" s="2"/>
      <c r="D690" s="99"/>
    </row>
    <row r="691" spans="2:4" customFormat="1" ht="12.6" x14ac:dyDescent="0.25">
      <c r="B691" s="2"/>
      <c r="D691" s="99"/>
    </row>
    <row r="692" spans="2:4" customFormat="1" ht="12.6" x14ac:dyDescent="0.25">
      <c r="B692" s="2"/>
      <c r="D692" s="99"/>
    </row>
    <row r="693" spans="2:4" customFormat="1" ht="12.6" x14ac:dyDescent="0.25">
      <c r="B693" s="2"/>
      <c r="D693" s="99"/>
    </row>
    <row r="694" spans="2:4" customFormat="1" ht="12.6" x14ac:dyDescent="0.25">
      <c r="B694" s="2"/>
      <c r="D694" s="99"/>
    </row>
    <row r="695" spans="2:4" customFormat="1" ht="12.6" x14ac:dyDescent="0.25">
      <c r="B695" s="2"/>
      <c r="D695" s="99"/>
    </row>
    <row r="696" spans="2:4" customFormat="1" ht="12.6" x14ac:dyDescent="0.25">
      <c r="B696" s="2"/>
      <c r="D696" s="99"/>
    </row>
    <row r="697" spans="2:4" customFormat="1" ht="12.6" x14ac:dyDescent="0.25">
      <c r="B697" s="2"/>
      <c r="D697" s="99"/>
    </row>
    <row r="698" spans="2:4" customFormat="1" ht="12.6" x14ac:dyDescent="0.25">
      <c r="B698" s="2"/>
      <c r="D698" s="99"/>
    </row>
    <row r="699" spans="2:4" customFormat="1" ht="12.6" x14ac:dyDescent="0.25">
      <c r="B699" s="2"/>
      <c r="D699" s="99"/>
    </row>
    <row r="700" spans="2:4" customFormat="1" ht="12.6" x14ac:dyDescent="0.25">
      <c r="B700" s="2"/>
      <c r="D700" s="99"/>
    </row>
    <row r="701" spans="2:4" customFormat="1" ht="12.6" x14ac:dyDescent="0.25">
      <c r="B701" s="2"/>
      <c r="D701" s="99"/>
    </row>
    <row r="702" spans="2:4" customFormat="1" ht="12.6" x14ac:dyDescent="0.25">
      <c r="B702" s="2"/>
      <c r="D702" s="99"/>
    </row>
    <row r="703" spans="2:4" customFormat="1" ht="12.6" x14ac:dyDescent="0.25">
      <c r="B703" s="2"/>
      <c r="D703" s="99"/>
    </row>
    <row r="704" spans="2:4" customFormat="1" ht="12.6" x14ac:dyDescent="0.25">
      <c r="B704" s="2"/>
      <c r="D704" s="99"/>
    </row>
    <row r="705" spans="2:4" customFormat="1" ht="12.6" x14ac:dyDescent="0.25">
      <c r="B705" s="2"/>
      <c r="D705" s="99"/>
    </row>
    <row r="706" spans="2:4" customFormat="1" ht="12.6" x14ac:dyDescent="0.25">
      <c r="B706" s="2"/>
      <c r="D706" s="99"/>
    </row>
    <row r="707" spans="2:4" customFormat="1" ht="12.6" x14ac:dyDescent="0.25">
      <c r="B707" s="2"/>
      <c r="D707" s="99"/>
    </row>
    <row r="708" spans="2:4" customFormat="1" ht="12.6" x14ac:dyDescent="0.25">
      <c r="B708" s="2"/>
      <c r="D708" s="99"/>
    </row>
    <row r="709" spans="2:4" customFormat="1" ht="12.6" x14ac:dyDescent="0.25">
      <c r="B709" s="2"/>
      <c r="D709" s="99"/>
    </row>
    <row r="710" spans="2:4" customFormat="1" ht="12.6" x14ac:dyDescent="0.25">
      <c r="B710" s="2"/>
      <c r="D710" s="99"/>
    </row>
    <row r="711" spans="2:4" customFormat="1" ht="12.6" x14ac:dyDescent="0.25">
      <c r="B711" s="2"/>
      <c r="D711" s="99"/>
    </row>
    <row r="712" spans="2:4" customFormat="1" ht="12.6" x14ac:dyDescent="0.25">
      <c r="B712" s="2"/>
      <c r="D712" s="99"/>
    </row>
    <row r="713" spans="2:4" customFormat="1" ht="12.6" x14ac:dyDescent="0.25">
      <c r="B713" s="2"/>
      <c r="D713" s="99"/>
    </row>
    <row r="714" spans="2:4" customFormat="1" ht="12.6" x14ac:dyDescent="0.25">
      <c r="B714" s="2"/>
      <c r="D714" s="99"/>
    </row>
    <row r="715" spans="2:4" customFormat="1" ht="12.6" x14ac:dyDescent="0.25">
      <c r="B715" s="2"/>
      <c r="D715" s="99"/>
    </row>
    <row r="716" spans="2:4" customFormat="1" ht="12.6" x14ac:dyDescent="0.25">
      <c r="B716" s="2"/>
      <c r="D716" s="99"/>
    </row>
    <row r="717" spans="2:4" customFormat="1" ht="12.6" x14ac:dyDescent="0.25">
      <c r="B717" s="2"/>
      <c r="D717" s="99"/>
    </row>
    <row r="718" spans="2:4" customFormat="1" ht="12.6" x14ac:dyDescent="0.25">
      <c r="B718" s="2"/>
      <c r="D718" s="99"/>
    </row>
    <row r="719" spans="2:4" customFormat="1" ht="12.6" x14ac:dyDescent="0.25">
      <c r="B719" s="2"/>
      <c r="D719" s="99"/>
    </row>
    <row r="720" spans="2:4" customFormat="1" ht="12.6" x14ac:dyDescent="0.25">
      <c r="B720" s="2"/>
      <c r="D720" s="99"/>
    </row>
    <row r="721" spans="2:4" customFormat="1" ht="12.6" x14ac:dyDescent="0.25">
      <c r="B721" s="2"/>
      <c r="D721" s="99"/>
    </row>
    <row r="722" spans="2:4" customFormat="1" ht="12.6" x14ac:dyDescent="0.25">
      <c r="B722" s="2"/>
      <c r="D722" s="99"/>
    </row>
    <row r="723" spans="2:4" customFormat="1" ht="12.6" x14ac:dyDescent="0.25">
      <c r="B723" s="2"/>
      <c r="D723" s="99"/>
    </row>
    <row r="724" spans="2:4" customFormat="1" ht="12.6" x14ac:dyDescent="0.25">
      <c r="B724" s="2"/>
      <c r="D724" s="99"/>
    </row>
    <row r="725" spans="2:4" customFormat="1" ht="12.6" x14ac:dyDescent="0.25">
      <c r="B725" s="2"/>
      <c r="D725" s="99"/>
    </row>
    <row r="726" spans="2:4" customFormat="1" ht="12.6" x14ac:dyDescent="0.25">
      <c r="B726" s="2"/>
      <c r="D726" s="99"/>
    </row>
    <row r="727" spans="2:4" customFormat="1" ht="12.6" x14ac:dyDescent="0.25">
      <c r="B727" s="2"/>
      <c r="D727" s="99"/>
    </row>
    <row r="728" spans="2:4" customFormat="1" ht="12.6" x14ac:dyDescent="0.25">
      <c r="B728" s="2"/>
      <c r="D728" s="99"/>
    </row>
    <row r="729" spans="2:4" customFormat="1" ht="12.6" x14ac:dyDescent="0.25">
      <c r="B729" s="2"/>
      <c r="D729" s="99"/>
    </row>
    <row r="730" spans="2:4" customFormat="1" ht="12.6" x14ac:dyDescent="0.25">
      <c r="B730" s="2"/>
      <c r="D730" s="99"/>
    </row>
    <row r="731" spans="2:4" customFormat="1" ht="12.6" x14ac:dyDescent="0.25">
      <c r="B731" s="2"/>
      <c r="D731" s="99"/>
    </row>
    <row r="732" spans="2:4" customFormat="1" ht="12.6" x14ac:dyDescent="0.25">
      <c r="B732" s="2"/>
      <c r="D732" s="99"/>
    </row>
    <row r="733" spans="2:4" customFormat="1" ht="12.6" x14ac:dyDescent="0.25">
      <c r="B733" s="2"/>
      <c r="D733" s="99"/>
    </row>
    <row r="734" spans="2:4" customFormat="1" ht="12.6" x14ac:dyDescent="0.25">
      <c r="B734" s="2"/>
      <c r="D734" s="99"/>
    </row>
    <row r="735" spans="2:4" customFormat="1" ht="12.6" x14ac:dyDescent="0.25">
      <c r="B735" s="2"/>
      <c r="D735" s="99"/>
    </row>
    <row r="736" spans="2:4" customFormat="1" ht="12.6" x14ac:dyDescent="0.25">
      <c r="B736" s="2"/>
      <c r="D736" s="99"/>
    </row>
    <row r="737" spans="2:4" customFormat="1" ht="12.6" x14ac:dyDescent="0.25">
      <c r="B737" s="2"/>
      <c r="D737" s="99"/>
    </row>
    <row r="738" spans="2:4" customFormat="1" ht="12.6" x14ac:dyDescent="0.25">
      <c r="B738" s="2"/>
      <c r="D738" s="99"/>
    </row>
    <row r="739" spans="2:4" customFormat="1" ht="12.6" x14ac:dyDescent="0.25">
      <c r="B739" s="2"/>
      <c r="D739" s="99"/>
    </row>
    <row r="740" spans="2:4" customFormat="1" ht="12.6" x14ac:dyDescent="0.25">
      <c r="B740" s="2"/>
      <c r="D740" s="99"/>
    </row>
    <row r="741" spans="2:4" customFormat="1" ht="12.6" x14ac:dyDescent="0.25">
      <c r="B741" s="2"/>
      <c r="D741" s="99"/>
    </row>
    <row r="742" spans="2:4" customFormat="1" ht="12.6" x14ac:dyDescent="0.25">
      <c r="B742" s="2"/>
      <c r="D742" s="99"/>
    </row>
    <row r="743" spans="2:4" customFormat="1" ht="12.6" x14ac:dyDescent="0.25">
      <c r="B743" s="2"/>
      <c r="D743" s="99"/>
    </row>
    <row r="744" spans="2:4" customFormat="1" ht="12.6" x14ac:dyDescent="0.25">
      <c r="B744" s="2"/>
      <c r="D744" s="99"/>
    </row>
    <row r="745" spans="2:4" customFormat="1" ht="12.6" x14ac:dyDescent="0.25">
      <c r="B745" s="2"/>
      <c r="D745" s="99"/>
    </row>
    <row r="746" spans="2:4" customFormat="1" ht="12.6" x14ac:dyDescent="0.25">
      <c r="B746" s="2"/>
      <c r="D746" s="99"/>
    </row>
    <row r="747" spans="2:4" customFormat="1" ht="12.6" x14ac:dyDescent="0.25">
      <c r="B747" s="2"/>
      <c r="D747" s="99"/>
    </row>
    <row r="748" spans="2:4" customFormat="1" ht="12.6" x14ac:dyDescent="0.25">
      <c r="B748" s="2"/>
      <c r="D748" s="99"/>
    </row>
    <row r="749" spans="2:4" customFormat="1" ht="12.6" x14ac:dyDescent="0.25">
      <c r="B749" s="2"/>
      <c r="D749" s="99"/>
    </row>
    <row r="750" spans="2:4" customFormat="1" ht="12.6" x14ac:dyDescent="0.25">
      <c r="B750" s="2"/>
      <c r="D750" s="99"/>
    </row>
    <row r="751" spans="2:4" customFormat="1" ht="12.6" x14ac:dyDescent="0.25">
      <c r="B751" s="2"/>
      <c r="D751" s="99"/>
    </row>
    <row r="752" spans="2:4" customFormat="1" ht="12.6" x14ac:dyDescent="0.25">
      <c r="B752" s="2"/>
      <c r="D752" s="99"/>
    </row>
    <row r="753" spans="2:4" customFormat="1" ht="12.6" x14ac:dyDescent="0.25">
      <c r="B753" s="2"/>
      <c r="D753" s="99"/>
    </row>
    <row r="754" spans="2:4" customFormat="1" ht="12.6" x14ac:dyDescent="0.25">
      <c r="B754" s="2"/>
      <c r="D754" s="99"/>
    </row>
    <row r="755" spans="2:4" customFormat="1" ht="12.6" x14ac:dyDescent="0.25">
      <c r="B755" s="2"/>
      <c r="D755" s="99"/>
    </row>
    <row r="756" spans="2:4" customFormat="1" ht="12.6" x14ac:dyDescent="0.25">
      <c r="B756" s="2"/>
      <c r="D756" s="99"/>
    </row>
    <row r="757" spans="2:4" customFormat="1" ht="12.6" x14ac:dyDescent="0.25">
      <c r="B757" s="2"/>
      <c r="D757" s="99"/>
    </row>
    <row r="758" spans="2:4" customFormat="1" ht="12.6" x14ac:dyDescent="0.25">
      <c r="B758" s="2"/>
      <c r="D758" s="99"/>
    </row>
    <row r="759" spans="2:4" customFormat="1" ht="12.6" x14ac:dyDescent="0.25">
      <c r="B759" s="2"/>
      <c r="D759" s="99"/>
    </row>
    <row r="760" spans="2:4" customFormat="1" ht="12.6" x14ac:dyDescent="0.25">
      <c r="B760" s="2"/>
      <c r="D760" s="99"/>
    </row>
    <row r="761" spans="2:4" customFormat="1" ht="12.6" x14ac:dyDescent="0.25">
      <c r="B761" s="2"/>
      <c r="D761" s="99"/>
    </row>
    <row r="762" spans="2:4" customFormat="1" ht="12.6" x14ac:dyDescent="0.25">
      <c r="B762" s="2"/>
      <c r="D762" s="99"/>
    </row>
    <row r="763" spans="2:4" customFormat="1" ht="12.6" x14ac:dyDescent="0.25">
      <c r="B763" s="2"/>
      <c r="D763" s="99"/>
    </row>
    <row r="764" spans="2:4" customFormat="1" ht="12.6" x14ac:dyDescent="0.25">
      <c r="B764" s="2"/>
      <c r="D764" s="99"/>
    </row>
    <row r="765" spans="2:4" customFormat="1" ht="12.6" x14ac:dyDescent="0.25">
      <c r="B765" s="2"/>
      <c r="D765" s="99"/>
    </row>
    <row r="766" spans="2:4" customFormat="1" ht="12.6" x14ac:dyDescent="0.25">
      <c r="B766" s="2"/>
      <c r="D766" s="99"/>
    </row>
    <row r="767" spans="2:4" customFormat="1" ht="12.6" x14ac:dyDescent="0.25">
      <c r="B767" s="2"/>
      <c r="D767" s="99"/>
    </row>
    <row r="768" spans="2:4" customFormat="1" ht="12.6" x14ac:dyDescent="0.25">
      <c r="B768" s="2"/>
      <c r="D768" s="99"/>
    </row>
    <row r="769" spans="2:4" customFormat="1" ht="12.6" x14ac:dyDescent="0.25">
      <c r="B769" s="2"/>
      <c r="D769" s="99"/>
    </row>
    <row r="770" spans="2:4" customFormat="1" ht="12.6" x14ac:dyDescent="0.25">
      <c r="B770" s="2"/>
      <c r="D770" s="99"/>
    </row>
    <row r="771" spans="2:4" customFormat="1" ht="12.6" x14ac:dyDescent="0.25">
      <c r="B771" s="2"/>
      <c r="D771" s="99"/>
    </row>
    <row r="772" spans="2:4" customFormat="1" ht="12.6" x14ac:dyDescent="0.25">
      <c r="B772" s="2"/>
      <c r="D772" s="99"/>
    </row>
    <row r="773" spans="2:4" customFormat="1" ht="12.6" x14ac:dyDescent="0.25">
      <c r="B773" s="2"/>
      <c r="D773" s="99"/>
    </row>
    <row r="774" spans="2:4" customFormat="1" ht="12.6" x14ac:dyDescent="0.25">
      <c r="B774" s="2"/>
      <c r="D774" s="99"/>
    </row>
    <row r="775" spans="2:4" customFormat="1" ht="12.6" x14ac:dyDescent="0.25">
      <c r="B775" s="2"/>
      <c r="D775" s="99"/>
    </row>
    <row r="776" spans="2:4" customFormat="1" ht="12.6" x14ac:dyDescent="0.25">
      <c r="B776" s="2"/>
      <c r="D776" s="99"/>
    </row>
    <row r="777" spans="2:4" customFormat="1" ht="12.6" x14ac:dyDescent="0.25">
      <c r="B777" s="2"/>
      <c r="D777" s="99"/>
    </row>
    <row r="778" spans="2:4" customFormat="1" ht="12.6" x14ac:dyDescent="0.25">
      <c r="B778" s="2"/>
      <c r="D778" s="99"/>
    </row>
    <row r="779" spans="2:4" customFormat="1" ht="12.6" x14ac:dyDescent="0.25">
      <c r="B779" s="2"/>
      <c r="D779" s="99"/>
    </row>
    <row r="780" spans="2:4" customFormat="1" ht="12.6" x14ac:dyDescent="0.25">
      <c r="B780" s="2"/>
      <c r="D780" s="99"/>
    </row>
    <row r="781" spans="2:4" customFormat="1" ht="12.6" x14ac:dyDescent="0.25">
      <c r="B781" s="2"/>
      <c r="D781" s="99"/>
    </row>
    <row r="782" spans="2:4" customFormat="1" ht="12.6" x14ac:dyDescent="0.25">
      <c r="B782" s="2"/>
      <c r="D782" s="99"/>
    </row>
    <row r="783" spans="2:4" customFormat="1" ht="12.6" x14ac:dyDescent="0.25">
      <c r="B783" s="2"/>
      <c r="D783" s="99"/>
    </row>
    <row r="784" spans="2:4" customFormat="1" ht="12.6" x14ac:dyDescent="0.25">
      <c r="B784" s="2"/>
      <c r="D784" s="99"/>
    </row>
    <row r="785" spans="2:4" customFormat="1" ht="12.6" x14ac:dyDescent="0.25">
      <c r="B785" s="2"/>
      <c r="D785" s="99"/>
    </row>
    <row r="786" spans="2:4" customFormat="1" ht="12.6" x14ac:dyDescent="0.25">
      <c r="B786" s="2"/>
      <c r="D786" s="99"/>
    </row>
    <row r="787" spans="2:4" customFormat="1" ht="12.6" x14ac:dyDescent="0.25">
      <c r="B787" s="2"/>
      <c r="D787" s="99"/>
    </row>
    <row r="788" spans="2:4" customFormat="1" ht="12.6" x14ac:dyDescent="0.25">
      <c r="B788" s="2"/>
      <c r="D788" s="99"/>
    </row>
    <row r="789" spans="2:4" customFormat="1" ht="12.6" x14ac:dyDescent="0.25">
      <c r="B789" s="2"/>
      <c r="D789" s="99"/>
    </row>
    <row r="790" spans="2:4" customFormat="1" ht="12.6" x14ac:dyDescent="0.25">
      <c r="B790" s="2"/>
      <c r="D790" s="99"/>
    </row>
    <row r="791" spans="2:4" customFormat="1" ht="12.6" x14ac:dyDescent="0.25">
      <c r="B791" s="2"/>
      <c r="D791" s="99"/>
    </row>
    <row r="792" spans="2:4" customFormat="1" ht="12.6" x14ac:dyDescent="0.25">
      <c r="B792" s="2"/>
      <c r="D792" s="99"/>
    </row>
    <row r="793" spans="2:4" customFormat="1" ht="12.6" x14ac:dyDescent="0.25">
      <c r="B793" s="2"/>
      <c r="D793" s="99"/>
    </row>
    <row r="794" spans="2:4" customFormat="1" ht="12.6" x14ac:dyDescent="0.25">
      <c r="B794" s="2"/>
      <c r="D794" s="99"/>
    </row>
    <row r="795" spans="2:4" customFormat="1" ht="12.6" x14ac:dyDescent="0.25">
      <c r="B795" s="2"/>
      <c r="D795" s="99"/>
    </row>
    <row r="796" spans="2:4" customFormat="1" ht="12.6" x14ac:dyDescent="0.25">
      <c r="B796" s="2"/>
      <c r="D796" s="99"/>
    </row>
    <row r="797" spans="2:4" customFormat="1" ht="12.6" x14ac:dyDescent="0.25">
      <c r="B797" s="2"/>
      <c r="D797" s="99"/>
    </row>
    <row r="798" spans="2:4" customFormat="1" ht="12.6" x14ac:dyDescent="0.25">
      <c r="B798" s="2"/>
      <c r="D798" s="99"/>
    </row>
    <row r="799" spans="2:4" customFormat="1" ht="12.6" x14ac:dyDescent="0.25">
      <c r="B799" s="2"/>
      <c r="D799" s="99"/>
    </row>
    <row r="800" spans="2:4" customFormat="1" ht="12.6" x14ac:dyDescent="0.25">
      <c r="B800" s="2"/>
      <c r="D800" s="99"/>
    </row>
    <row r="801" spans="2:4" customFormat="1" ht="12.6" x14ac:dyDescent="0.25">
      <c r="B801" s="2"/>
      <c r="D801" s="99"/>
    </row>
    <row r="802" spans="2:4" customFormat="1" ht="12.6" x14ac:dyDescent="0.25">
      <c r="B802" s="2"/>
      <c r="D802" s="99"/>
    </row>
    <row r="803" spans="2:4" customFormat="1" ht="12.6" x14ac:dyDescent="0.25">
      <c r="B803" s="2"/>
      <c r="D803" s="99"/>
    </row>
    <row r="804" spans="2:4" customFormat="1" ht="12.6" x14ac:dyDescent="0.25">
      <c r="B804" s="2"/>
      <c r="D804" s="99"/>
    </row>
    <row r="805" spans="2:4" customFormat="1" ht="12.6" x14ac:dyDescent="0.25">
      <c r="B805" s="2"/>
      <c r="D805" s="99"/>
    </row>
    <row r="806" spans="2:4" customFormat="1" ht="12.6" x14ac:dyDescent="0.25">
      <c r="B806" s="2"/>
      <c r="D806" s="99"/>
    </row>
    <row r="807" spans="2:4" customFormat="1" ht="12.6" x14ac:dyDescent="0.25">
      <c r="B807" s="2"/>
      <c r="D807" s="99"/>
    </row>
    <row r="808" spans="2:4" customFormat="1" ht="12.6" x14ac:dyDescent="0.25">
      <c r="B808" s="2"/>
      <c r="D808" s="99"/>
    </row>
    <row r="809" spans="2:4" customFormat="1" ht="12.6" x14ac:dyDescent="0.25">
      <c r="B809" s="2"/>
      <c r="D809" s="99"/>
    </row>
    <row r="810" spans="2:4" customFormat="1" ht="12.6" x14ac:dyDescent="0.25">
      <c r="B810" s="2"/>
      <c r="D810" s="99"/>
    </row>
    <row r="811" spans="2:4" customFormat="1" ht="12.6" x14ac:dyDescent="0.25">
      <c r="B811" s="2"/>
      <c r="D811" s="99"/>
    </row>
    <row r="812" spans="2:4" customFormat="1" ht="12.6" x14ac:dyDescent="0.25">
      <c r="B812" s="2"/>
      <c r="D812" s="99"/>
    </row>
    <row r="813" spans="2:4" customFormat="1" ht="12.6" x14ac:dyDescent="0.25">
      <c r="B813" s="2"/>
      <c r="D813" s="99"/>
    </row>
    <row r="814" spans="2:4" customFormat="1" ht="12.6" x14ac:dyDescent="0.25">
      <c r="B814" s="2"/>
      <c r="D814" s="99"/>
    </row>
    <row r="815" spans="2:4" customFormat="1" ht="12.6" x14ac:dyDescent="0.25">
      <c r="B815" s="2"/>
      <c r="D815" s="99"/>
    </row>
    <row r="816" spans="2:4" customFormat="1" ht="12.6" x14ac:dyDescent="0.25">
      <c r="B816" s="2"/>
      <c r="D816" s="99"/>
    </row>
    <row r="817" spans="2:4" customFormat="1" ht="12.6" x14ac:dyDescent="0.25">
      <c r="B817" s="2"/>
      <c r="D817" s="99"/>
    </row>
    <row r="818" spans="2:4" customFormat="1" ht="12.6" x14ac:dyDescent="0.25">
      <c r="B818" s="2"/>
      <c r="D818" s="99"/>
    </row>
    <row r="819" spans="2:4" customFormat="1" ht="12.6" x14ac:dyDescent="0.25">
      <c r="B819" s="2"/>
      <c r="D819" s="99"/>
    </row>
    <row r="820" spans="2:4" customFormat="1" ht="12.6" x14ac:dyDescent="0.25">
      <c r="B820" s="2"/>
      <c r="D820" s="99"/>
    </row>
    <row r="821" spans="2:4" customFormat="1" ht="12.6" x14ac:dyDescent="0.25">
      <c r="B821" s="2"/>
      <c r="D821" s="99"/>
    </row>
    <row r="822" spans="2:4" customFormat="1" ht="12.6" x14ac:dyDescent="0.25">
      <c r="B822" s="2"/>
      <c r="D822" s="99"/>
    </row>
    <row r="823" spans="2:4" customFormat="1" ht="12.6" x14ac:dyDescent="0.25">
      <c r="B823" s="2"/>
      <c r="D823" s="99"/>
    </row>
    <row r="824" spans="2:4" customFormat="1" ht="12.6" x14ac:dyDescent="0.25">
      <c r="B824" s="2"/>
      <c r="D824" s="99"/>
    </row>
    <row r="825" spans="2:4" customFormat="1" ht="12.6" x14ac:dyDescent="0.25">
      <c r="B825" s="2"/>
      <c r="D825" s="99"/>
    </row>
    <row r="826" spans="2:4" customFormat="1" ht="12.6" x14ac:dyDescent="0.25">
      <c r="B826" s="2"/>
      <c r="D826" s="99"/>
    </row>
    <row r="827" spans="2:4" customFormat="1" ht="12.6" x14ac:dyDescent="0.25">
      <c r="B827" s="2"/>
      <c r="D827" s="99"/>
    </row>
    <row r="828" spans="2:4" customFormat="1" ht="12.6" x14ac:dyDescent="0.25">
      <c r="B828" s="2"/>
      <c r="D828" s="99"/>
    </row>
    <row r="829" spans="2:4" customFormat="1" ht="12.6" x14ac:dyDescent="0.25">
      <c r="B829" s="2"/>
      <c r="D829" s="99"/>
    </row>
    <row r="830" spans="2:4" customFormat="1" ht="12.6" x14ac:dyDescent="0.25">
      <c r="B830" s="2"/>
      <c r="D830" s="99"/>
    </row>
    <row r="831" spans="2:4" customFormat="1" ht="12.6" x14ac:dyDescent="0.25">
      <c r="B831" s="2"/>
      <c r="D831" s="99"/>
    </row>
    <row r="832" spans="2:4" customFormat="1" ht="12.6" x14ac:dyDescent="0.25">
      <c r="B832" s="2"/>
      <c r="D832" s="99"/>
    </row>
    <row r="833" spans="2:4" customFormat="1" ht="12.6" x14ac:dyDescent="0.25">
      <c r="B833" s="2"/>
      <c r="D833" s="99"/>
    </row>
    <row r="834" spans="2:4" customFormat="1" ht="12.6" x14ac:dyDescent="0.25">
      <c r="B834" s="2"/>
      <c r="D834" s="99"/>
    </row>
    <row r="835" spans="2:4" customFormat="1" ht="12.6" x14ac:dyDescent="0.25">
      <c r="B835" s="2"/>
      <c r="D835" s="99"/>
    </row>
    <row r="836" spans="2:4" customFormat="1" ht="12.6" x14ac:dyDescent="0.25">
      <c r="B836" s="2"/>
      <c r="D836" s="99"/>
    </row>
    <row r="837" spans="2:4" customFormat="1" ht="12.6" x14ac:dyDescent="0.25">
      <c r="B837" s="2"/>
      <c r="D837" s="99"/>
    </row>
    <row r="838" spans="2:4" customFormat="1" ht="12.6" x14ac:dyDescent="0.25">
      <c r="B838" s="2"/>
      <c r="D838" s="99"/>
    </row>
    <row r="839" spans="2:4" customFormat="1" ht="12.6" x14ac:dyDescent="0.25">
      <c r="B839" s="2"/>
      <c r="D839" s="99"/>
    </row>
    <row r="840" spans="2:4" customFormat="1" ht="12.6" x14ac:dyDescent="0.25">
      <c r="B840" s="2"/>
      <c r="D840" s="99"/>
    </row>
    <row r="841" spans="2:4" customFormat="1" ht="12.6" x14ac:dyDescent="0.25">
      <c r="B841" s="2"/>
      <c r="D841" s="99"/>
    </row>
    <row r="842" spans="2:4" customFormat="1" ht="12.6" x14ac:dyDescent="0.25">
      <c r="B842" s="2"/>
      <c r="D842" s="99"/>
    </row>
    <row r="843" spans="2:4" customFormat="1" ht="12.6" x14ac:dyDescent="0.25">
      <c r="B843" s="2"/>
      <c r="D843" s="99"/>
    </row>
    <row r="844" spans="2:4" customFormat="1" ht="12.6" x14ac:dyDescent="0.25">
      <c r="B844" s="2"/>
      <c r="D844" s="99"/>
    </row>
    <row r="845" spans="2:4" customFormat="1" ht="12.6" x14ac:dyDescent="0.25">
      <c r="B845" s="2"/>
      <c r="D845" s="99"/>
    </row>
    <row r="846" spans="2:4" customFormat="1" ht="12.6" x14ac:dyDescent="0.25">
      <c r="B846" s="2"/>
      <c r="D846" s="99"/>
    </row>
    <row r="847" spans="2:4" customFormat="1" ht="12.6" x14ac:dyDescent="0.25">
      <c r="B847" s="2"/>
      <c r="D847" s="99"/>
    </row>
    <row r="848" spans="2:4" customFormat="1" ht="12.6" x14ac:dyDescent="0.25">
      <c r="B848" s="2"/>
      <c r="D848" s="99"/>
    </row>
    <row r="849" spans="2:4" customFormat="1" ht="12.6" x14ac:dyDescent="0.25">
      <c r="B849" s="2"/>
      <c r="D849" s="99"/>
    </row>
    <row r="850" spans="2:4" customFormat="1" ht="12.6" x14ac:dyDescent="0.25">
      <c r="B850" s="2"/>
      <c r="D850" s="99"/>
    </row>
    <row r="851" spans="2:4" customFormat="1" ht="12.6" x14ac:dyDescent="0.25">
      <c r="B851" s="2"/>
      <c r="D851" s="99"/>
    </row>
    <row r="852" spans="2:4" customFormat="1" ht="12.6" x14ac:dyDescent="0.25">
      <c r="B852" s="2"/>
      <c r="D852" s="99"/>
    </row>
    <row r="853" spans="2:4" customFormat="1" ht="12.6" x14ac:dyDescent="0.25">
      <c r="B853" s="2"/>
      <c r="D853" s="99"/>
    </row>
    <row r="854" spans="2:4" customFormat="1" ht="12.6" x14ac:dyDescent="0.25">
      <c r="B854" s="2"/>
      <c r="D854" s="99"/>
    </row>
    <row r="855" spans="2:4" customFormat="1" ht="12.6" x14ac:dyDescent="0.25">
      <c r="B855" s="2"/>
      <c r="D855" s="99"/>
    </row>
    <row r="856" spans="2:4" customFormat="1" ht="12.6" x14ac:dyDescent="0.25">
      <c r="B856" s="2"/>
      <c r="D856" s="99"/>
    </row>
    <row r="857" spans="2:4" customFormat="1" ht="12.6" x14ac:dyDescent="0.25">
      <c r="B857" s="2"/>
      <c r="D857" s="99"/>
    </row>
    <row r="858" spans="2:4" customFormat="1" ht="12.6" x14ac:dyDescent="0.25">
      <c r="B858" s="2"/>
      <c r="D858" s="99"/>
    </row>
    <row r="859" spans="2:4" customFormat="1" ht="12.6" x14ac:dyDescent="0.25">
      <c r="B859" s="2"/>
      <c r="D859" s="99"/>
    </row>
    <row r="860" spans="2:4" customFormat="1" ht="12.6" x14ac:dyDescent="0.25">
      <c r="B860" s="2"/>
      <c r="D860" s="99"/>
    </row>
    <row r="861" spans="2:4" customFormat="1" ht="12.6" x14ac:dyDescent="0.25">
      <c r="B861" s="2"/>
      <c r="D861" s="99"/>
    </row>
    <row r="862" spans="2:4" customFormat="1" ht="12.6" x14ac:dyDescent="0.25">
      <c r="B862" s="2"/>
      <c r="D862" s="99"/>
    </row>
    <row r="863" spans="2:4" customFormat="1" ht="12.6" x14ac:dyDescent="0.25">
      <c r="B863" s="2"/>
      <c r="D863" s="99"/>
    </row>
    <row r="864" spans="2:4" customFormat="1" ht="12.6" x14ac:dyDescent="0.25">
      <c r="B864" s="2"/>
      <c r="D864" s="99"/>
    </row>
    <row r="865" spans="2:4" customFormat="1" ht="12.6" x14ac:dyDescent="0.25">
      <c r="B865" s="2"/>
      <c r="D865" s="99"/>
    </row>
    <row r="866" spans="2:4" customFormat="1" ht="12.6" x14ac:dyDescent="0.25">
      <c r="B866" s="2"/>
      <c r="D866" s="99"/>
    </row>
    <row r="867" spans="2:4" customFormat="1" ht="12.6" x14ac:dyDescent="0.25">
      <c r="B867" s="2"/>
      <c r="D867" s="99"/>
    </row>
    <row r="868" spans="2:4" customFormat="1" ht="12.6" x14ac:dyDescent="0.25">
      <c r="B868" s="2"/>
      <c r="D868" s="99"/>
    </row>
    <row r="869" spans="2:4" customFormat="1" ht="12.6" x14ac:dyDescent="0.25">
      <c r="B869" s="2"/>
      <c r="D869" s="99"/>
    </row>
    <row r="870" spans="2:4" customFormat="1" ht="12.6" x14ac:dyDescent="0.25">
      <c r="B870" s="2"/>
      <c r="D870" s="99"/>
    </row>
    <row r="871" spans="2:4" customFormat="1" ht="12.6" x14ac:dyDescent="0.25">
      <c r="B871" s="2"/>
      <c r="D871" s="99"/>
    </row>
    <row r="872" spans="2:4" customFormat="1" ht="12.6" x14ac:dyDescent="0.25">
      <c r="B872" s="2"/>
      <c r="D872" s="99"/>
    </row>
    <row r="873" spans="2:4" customFormat="1" ht="12.6" x14ac:dyDescent="0.25">
      <c r="B873" s="2"/>
      <c r="D873" s="99"/>
    </row>
    <row r="874" spans="2:4" customFormat="1" ht="12.6" x14ac:dyDescent="0.25">
      <c r="B874" s="2"/>
      <c r="D874" s="99"/>
    </row>
    <row r="875" spans="2:4" customFormat="1" ht="12.6" x14ac:dyDescent="0.25">
      <c r="B875" s="2"/>
      <c r="D875" s="99"/>
    </row>
    <row r="876" spans="2:4" customFormat="1" ht="12.6" x14ac:dyDescent="0.25">
      <c r="B876" s="2"/>
      <c r="D876" s="99"/>
    </row>
    <row r="877" spans="2:4" customFormat="1" ht="12.6" x14ac:dyDescent="0.25">
      <c r="B877" s="2"/>
      <c r="D877" s="99"/>
    </row>
    <row r="878" spans="2:4" customFormat="1" ht="12.6" x14ac:dyDescent="0.25">
      <c r="B878" s="2"/>
      <c r="D878" s="99"/>
    </row>
    <row r="879" spans="2:4" customFormat="1" ht="12.6" x14ac:dyDescent="0.25">
      <c r="B879" s="2"/>
      <c r="D879" s="99"/>
    </row>
    <row r="880" spans="2:4" customFormat="1" ht="12.6" x14ac:dyDescent="0.25">
      <c r="B880" s="2"/>
      <c r="D880" s="99"/>
    </row>
    <row r="881" spans="2:4" customFormat="1" ht="12.6" x14ac:dyDescent="0.25">
      <c r="B881" s="2"/>
      <c r="D881" s="99"/>
    </row>
    <row r="882" spans="2:4" customFormat="1" ht="12.6" x14ac:dyDescent="0.25">
      <c r="B882" s="2"/>
      <c r="D882" s="99"/>
    </row>
    <row r="883" spans="2:4" customFormat="1" ht="12.6" x14ac:dyDescent="0.25">
      <c r="B883" s="2"/>
      <c r="D883" s="99"/>
    </row>
    <row r="884" spans="2:4" customFormat="1" ht="12.6" x14ac:dyDescent="0.25">
      <c r="B884" s="2"/>
      <c r="D884" s="99"/>
    </row>
    <row r="885" spans="2:4" customFormat="1" ht="12.6" x14ac:dyDescent="0.25">
      <c r="B885" s="2"/>
      <c r="D885" s="99"/>
    </row>
    <row r="886" spans="2:4" customFormat="1" ht="12.6" x14ac:dyDescent="0.25">
      <c r="B886" s="2"/>
      <c r="D886" s="99"/>
    </row>
    <row r="887" spans="2:4" customFormat="1" ht="12.6" x14ac:dyDescent="0.25">
      <c r="B887" s="2"/>
      <c r="D887" s="99"/>
    </row>
    <row r="888" spans="2:4" customFormat="1" ht="12.6" x14ac:dyDescent="0.25">
      <c r="B888" s="2"/>
      <c r="D888" s="99"/>
    </row>
    <row r="889" spans="2:4" customFormat="1" ht="12.6" x14ac:dyDescent="0.25">
      <c r="B889" s="2"/>
      <c r="D889" s="99"/>
    </row>
    <row r="890" spans="2:4" customFormat="1" ht="12.6" x14ac:dyDescent="0.25">
      <c r="B890" s="2"/>
      <c r="D890" s="99"/>
    </row>
    <row r="891" spans="2:4" customFormat="1" ht="12.6" x14ac:dyDescent="0.25">
      <c r="B891" s="2"/>
      <c r="D891" s="99"/>
    </row>
    <row r="892" spans="2:4" customFormat="1" ht="12.6" x14ac:dyDescent="0.25">
      <c r="B892" s="2"/>
      <c r="D892" s="99"/>
    </row>
    <row r="893" spans="2:4" customFormat="1" ht="12.6" x14ac:dyDescent="0.25">
      <c r="B893" s="2"/>
      <c r="D893" s="99"/>
    </row>
    <row r="894" spans="2:4" customFormat="1" ht="12.6" x14ac:dyDescent="0.25">
      <c r="B894" s="2"/>
      <c r="D894" s="99"/>
    </row>
    <row r="895" spans="2:4" customFormat="1" ht="12.6" x14ac:dyDescent="0.25">
      <c r="B895" s="2"/>
      <c r="D895" s="99"/>
    </row>
    <row r="896" spans="2:4" customFormat="1" ht="12.6" x14ac:dyDescent="0.25">
      <c r="B896" s="2"/>
      <c r="D896" s="99"/>
    </row>
    <row r="897" spans="2:4" customFormat="1" ht="12.6" x14ac:dyDescent="0.25">
      <c r="B897" s="2"/>
      <c r="D897" s="99"/>
    </row>
    <row r="898" spans="2:4" customFormat="1" ht="12.6" x14ac:dyDescent="0.25">
      <c r="B898" s="2"/>
      <c r="D898" s="99"/>
    </row>
    <row r="899" spans="2:4" customFormat="1" ht="12.6" x14ac:dyDescent="0.25">
      <c r="B899" s="2"/>
      <c r="D899" s="99"/>
    </row>
    <row r="900" spans="2:4" customFormat="1" ht="12.6" x14ac:dyDescent="0.25">
      <c r="B900" s="2"/>
      <c r="D900" s="99"/>
    </row>
    <row r="901" spans="2:4" customFormat="1" ht="12.6" x14ac:dyDescent="0.25">
      <c r="B901" s="2"/>
      <c r="D901" s="99"/>
    </row>
    <row r="902" spans="2:4" customFormat="1" ht="12.6" x14ac:dyDescent="0.25">
      <c r="B902" s="2"/>
      <c r="D902" s="99"/>
    </row>
    <row r="903" spans="2:4" customFormat="1" ht="12.6" x14ac:dyDescent="0.25">
      <c r="B903" s="2"/>
      <c r="D903" s="99"/>
    </row>
    <row r="904" spans="2:4" customFormat="1" ht="12.6" x14ac:dyDescent="0.25">
      <c r="B904" s="2"/>
      <c r="D904" s="99"/>
    </row>
    <row r="905" spans="2:4" customFormat="1" ht="12.6" x14ac:dyDescent="0.25">
      <c r="B905" s="2"/>
      <c r="D905" s="99"/>
    </row>
    <row r="906" spans="2:4" customFormat="1" ht="12.6" x14ac:dyDescent="0.25">
      <c r="B906" s="2"/>
      <c r="D906" s="99"/>
    </row>
    <row r="907" spans="2:4" customFormat="1" ht="12.6" x14ac:dyDescent="0.25">
      <c r="B907" s="2"/>
      <c r="D907" s="99"/>
    </row>
    <row r="908" spans="2:4" customFormat="1" ht="12.6" x14ac:dyDescent="0.25">
      <c r="B908" s="2"/>
      <c r="D908" s="99"/>
    </row>
    <row r="909" spans="2:4" customFormat="1" ht="12.6" x14ac:dyDescent="0.25">
      <c r="B909" s="2"/>
      <c r="D909" s="99"/>
    </row>
    <row r="910" spans="2:4" customFormat="1" ht="12.6" x14ac:dyDescent="0.25">
      <c r="B910" s="2"/>
      <c r="D910" s="99"/>
    </row>
    <row r="911" spans="2:4" customFormat="1" ht="12.6" x14ac:dyDescent="0.25">
      <c r="B911" s="2"/>
      <c r="D911" s="99"/>
    </row>
    <row r="912" spans="2:4" customFormat="1" ht="12.6" x14ac:dyDescent="0.25">
      <c r="B912" s="2"/>
      <c r="D912" s="99"/>
    </row>
    <row r="913" spans="2:4" customFormat="1" ht="12.6" x14ac:dyDescent="0.25">
      <c r="B913" s="2"/>
      <c r="D913" s="99"/>
    </row>
    <row r="914" spans="2:4" customFormat="1" ht="12.6" x14ac:dyDescent="0.25">
      <c r="B914" s="2"/>
      <c r="D914" s="99"/>
    </row>
    <row r="915" spans="2:4" customFormat="1" ht="12.6" x14ac:dyDescent="0.25">
      <c r="B915" s="2"/>
      <c r="D915" s="99"/>
    </row>
    <row r="916" spans="2:4" customFormat="1" ht="12.6" x14ac:dyDescent="0.25">
      <c r="B916" s="2"/>
      <c r="D916" s="99"/>
    </row>
    <row r="917" spans="2:4" customFormat="1" ht="12.6" x14ac:dyDescent="0.25">
      <c r="B917" s="2"/>
      <c r="D917" s="99"/>
    </row>
    <row r="918" spans="2:4" customFormat="1" ht="12.6" x14ac:dyDescent="0.25">
      <c r="B918" s="2"/>
      <c r="D918" s="99"/>
    </row>
    <row r="919" spans="2:4" customFormat="1" ht="12.6" x14ac:dyDescent="0.25">
      <c r="B919" s="2"/>
      <c r="D919" s="99"/>
    </row>
    <row r="920" spans="2:4" customFormat="1" ht="12.6" x14ac:dyDescent="0.25">
      <c r="B920" s="2"/>
      <c r="D920" s="99"/>
    </row>
    <row r="921" spans="2:4" customFormat="1" ht="12.6" x14ac:dyDescent="0.25">
      <c r="B921" s="2"/>
      <c r="D921" s="99"/>
    </row>
    <row r="922" spans="2:4" customFormat="1" ht="12.6" x14ac:dyDescent="0.25">
      <c r="B922" s="2"/>
      <c r="D922" s="99"/>
    </row>
    <row r="923" spans="2:4" customFormat="1" ht="12.6" x14ac:dyDescent="0.25">
      <c r="B923" s="2"/>
      <c r="D923" s="99"/>
    </row>
    <row r="924" spans="2:4" customFormat="1" ht="12.6" x14ac:dyDescent="0.25">
      <c r="B924" s="2"/>
      <c r="D924" s="99"/>
    </row>
    <row r="925" spans="2:4" customFormat="1" ht="12.6" x14ac:dyDescent="0.25">
      <c r="B925" s="2"/>
      <c r="D925" s="99"/>
    </row>
    <row r="926" spans="2:4" customFormat="1" ht="12.6" x14ac:dyDescent="0.25">
      <c r="B926" s="2"/>
      <c r="D926" s="99"/>
    </row>
    <row r="927" spans="2:4" customFormat="1" ht="12.6" x14ac:dyDescent="0.25">
      <c r="B927" s="2"/>
      <c r="D927" s="99"/>
    </row>
    <row r="928" spans="2:4" customFormat="1" ht="12.6" x14ac:dyDescent="0.25">
      <c r="B928" s="2"/>
      <c r="D928" s="99"/>
    </row>
    <row r="929" spans="2:4" customFormat="1" ht="12.6" x14ac:dyDescent="0.25">
      <c r="B929" s="2"/>
      <c r="D929" s="99"/>
    </row>
    <row r="930" spans="2:4" customFormat="1" ht="12.6" x14ac:dyDescent="0.25">
      <c r="B930" s="2"/>
      <c r="D930" s="99"/>
    </row>
    <row r="931" spans="2:4" customFormat="1" ht="12.6" x14ac:dyDescent="0.25">
      <c r="B931" s="2"/>
      <c r="D931" s="99"/>
    </row>
    <row r="932" spans="2:4" customFormat="1" ht="12.6" x14ac:dyDescent="0.25">
      <c r="B932" s="2"/>
      <c r="D932" s="99"/>
    </row>
    <row r="933" spans="2:4" customFormat="1" ht="12.6" x14ac:dyDescent="0.25">
      <c r="B933" s="2"/>
      <c r="D933" s="99"/>
    </row>
    <row r="934" spans="2:4" customFormat="1" ht="12.6" x14ac:dyDescent="0.25">
      <c r="B934" s="2"/>
      <c r="D934" s="99"/>
    </row>
    <row r="935" spans="2:4" customFormat="1" ht="12.6" x14ac:dyDescent="0.25">
      <c r="B935" s="2"/>
      <c r="D935" s="99"/>
    </row>
    <row r="936" spans="2:4" customFormat="1" ht="12.6" x14ac:dyDescent="0.25">
      <c r="B936" s="2"/>
      <c r="D936" s="99"/>
    </row>
    <row r="937" spans="2:4" customFormat="1" ht="12.6" x14ac:dyDescent="0.25">
      <c r="B937" s="2"/>
      <c r="D937" s="99"/>
    </row>
    <row r="938" spans="2:4" customFormat="1" ht="12.6" x14ac:dyDescent="0.25">
      <c r="B938" s="2"/>
      <c r="D938" s="99"/>
    </row>
    <row r="939" spans="2:4" customFormat="1" ht="12.6" x14ac:dyDescent="0.25">
      <c r="B939" s="2"/>
      <c r="D939" s="99"/>
    </row>
    <row r="940" spans="2:4" customFormat="1" ht="12.6" x14ac:dyDescent="0.25">
      <c r="B940" s="2"/>
      <c r="D940" s="99"/>
    </row>
    <row r="941" spans="2:4" customFormat="1" ht="12.6" x14ac:dyDescent="0.25">
      <c r="B941" s="2"/>
      <c r="D941" s="99"/>
    </row>
    <row r="942" spans="2:4" customFormat="1" ht="12.6" x14ac:dyDescent="0.25">
      <c r="B942" s="2"/>
      <c r="D942" s="99"/>
    </row>
    <row r="943" spans="2:4" customFormat="1" ht="12.6" x14ac:dyDescent="0.25">
      <c r="B943" s="2"/>
      <c r="D943" s="99"/>
    </row>
    <row r="944" spans="2:4" customFormat="1" ht="12.6" x14ac:dyDescent="0.25">
      <c r="B944" s="2"/>
      <c r="D944" s="99"/>
    </row>
    <row r="945" spans="2:4" customFormat="1" ht="12.6" x14ac:dyDescent="0.25">
      <c r="B945" s="2"/>
      <c r="D945" s="99"/>
    </row>
    <row r="946" spans="2:4" customFormat="1" ht="12.6" x14ac:dyDescent="0.25">
      <c r="B946" s="2"/>
      <c r="D946" s="99"/>
    </row>
    <row r="947" spans="2:4" customFormat="1" ht="12.6" x14ac:dyDescent="0.25">
      <c r="B947" s="2"/>
      <c r="D947" s="99"/>
    </row>
    <row r="948" spans="2:4" customFormat="1" ht="12.6" x14ac:dyDescent="0.25">
      <c r="B948" s="2"/>
      <c r="D948" s="99"/>
    </row>
    <row r="949" spans="2:4" customFormat="1" ht="12.6" x14ac:dyDescent="0.25">
      <c r="B949" s="2"/>
      <c r="D949" s="99"/>
    </row>
    <row r="950" spans="2:4" customFormat="1" ht="12.6" x14ac:dyDescent="0.25">
      <c r="B950" s="2"/>
      <c r="D950" s="99"/>
    </row>
    <row r="951" spans="2:4" customFormat="1" ht="12.6" x14ac:dyDescent="0.25">
      <c r="B951" s="2"/>
      <c r="D951" s="99"/>
    </row>
    <row r="952" spans="2:4" customFormat="1" ht="12.6" x14ac:dyDescent="0.25">
      <c r="B952" s="2"/>
      <c r="D952" s="99"/>
    </row>
    <row r="953" spans="2:4" customFormat="1" ht="12.6" x14ac:dyDescent="0.25">
      <c r="B953" s="2"/>
      <c r="D953" s="99"/>
    </row>
    <row r="954" spans="2:4" customFormat="1" ht="12.6" x14ac:dyDescent="0.25">
      <c r="B954" s="2"/>
      <c r="D954" s="99"/>
    </row>
    <row r="955" spans="2:4" customFormat="1" ht="12.6" x14ac:dyDescent="0.25">
      <c r="B955" s="2"/>
      <c r="D955" s="99"/>
    </row>
    <row r="956" spans="2:4" customFormat="1" ht="12.6" x14ac:dyDescent="0.25">
      <c r="B956" s="2"/>
      <c r="D956" s="99"/>
    </row>
    <row r="957" spans="2:4" customFormat="1" ht="12.6" x14ac:dyDescent="0.25">
      <c r="B957" s="2"/>
      <c r="D957" s="99"/>
    </row>
    <row r="958" spans="2:4" customFormat="1" ht="12.6" x14ac:dyDescent="0.25">
      <c r="B958" s="2"/>
      <c r="D958" s="99"/>
    </row>
    <row r="959" spans="2:4" customFormat="1" ht="12.6" x14ac:dyDescent="0.25">
      <c r="B959" s="2"/>
      <c r="D959" s="99"/>
    </row>
    <row r="960" spans="2:4" customFormat="1" ht="12.6" x14ac:dyDescent="0.25">
      <c r="B960" s="2"/>
      <c r="D960" s="99"/>
    </row>
    <row r="961" spans="2:4" customFormat="1" ht="12.6" x14ac:dyDescent="0.25">
      <c r="B961" s="2"/>
      <c r="D961" s="99"/>
    </row>
    <row r="962" spans="2:4" customFormat="1" ht="12.6" x14ac:dyDescent="0.25">
      <c r="B962" s="2"/>
      <c r="D962" s="99"/>
    </row>
    <row r="963" spans="2:4" customFormat="1" ht="12.6" x14ac:dyDescent="0.25">
      <c r="B963" s="2"/>
      <c r="D963" s="99"/>
    </row>
    <row r="964" spans="2:4" customFormat="1" ht="12.6" x14ac:dyDescent="0.25">
      <c r="B964" s="2"/>
      <c r="D964" s="99"/>
    </row>
    <row r="965" spans="2:4" customFormat="1" ht="12.6" x14ac:dyDescent="0.25">
      <c r="B965" s="2"/>
      <c r="D965" s="99"/>
    </row>
    <row r="966" spans="2:4" customFormat="1" ht="12.6" x14ac:dyDescent="0.25">
      <c r="B966" s="2"/>
      <c r="D966" s="99"/>
    </row>
    <row r="967" spans="2:4" customFormat="1" ht="12.6" x14ac:dyDescent="0.25">
      <c r="B967" s="2"/>
      <c r="D967" s="99"/>
    </row>
    <row r="968" spans="2:4" customFormat="1" ht="12.6" x14ac:dyDescent="0.25">
      <c r="B968" s="2"/>
      <c r="D968" s="99"/>
    </row>
    <row r="969" spans="2:4" customFormat="1" ht="12.6" x14ac:dyDescent="0.25">
      <c r="B969" s="2"/>
      <c r="D969" s="99"/>
    </row>
    <row r="970" spans="2:4" customFormat="1" ht="12.6" x14ac:dyDescent="0.25">
      <c r="B970" s="2"/>
      <c r="D970" s="99"/>
    </row>
    <row r="971" spans="2:4" customFormat="1" ht="12.6" x14ac:dyDescent="0.25">
      <c r="B971" s="2"/>
      <c r="D971" s="99"/>
    </row>
    <row r="972" spans="2:4" customFormat="1" ht="12.6" x14ac:dyDescent="0.25">
      <c r="B972" s="2"/>
      <c r="D972" s="99"/>
    </row>
    <row r="973" spans="2:4" customFormat="1" ht="12.6" x14ac:dyDescent="0.25">
      <c r="B973" s="2"/>
      <c r="D973" s="99"/>
    </row>
    <row r="974" spans="2:4" customFormat="1" ht="12.6" x14ac:dyDescent="0.25">
      <c r="B974" s="2"/>
      <c r="D974" s="99"/>
    </row>
    <row r="975" spans="2:4" customFormat="1" ht="12.6" x14ac:dyDescent="0.25">
      <c r="B975" s="2"/>
      <c r="D975" s="99"/>
    </row>
    <row r="976" spans="2:4" customFormat="1" ht="12.6" x14ac:dyDescent="0.25">
      <c r="B976" s="2"/>
      <c r="D976" s="99"/>
    </row>
    <row r="977" spans="2:4" customFormat="1" ht="12.6" x14ac:dyDescent="0.25">
      <c r="B977" s="2"/>
      <c r="D977" s="99"/>
    </row>
    <row r="978" spans="2:4" customFormat="1" ht="12.6" x14ac:dyDescent="0.25">
      <c r="B978" s="2"/>
      <c r="D978" s="99"/>
    </row>
    <row r="979" spans="2:4" customFormat="1" ht="12.6" x14ac:dyDescent="0.25">
      <c r="B979" s="2"/>
      <c r="D979" s="99"/>
    </row>
    <row r="980" spans="2:4" customFormat="1" ht="12.6" x14ac:dyDescent="0.25">
      <c r="B980" s="2"/>
      <c r="D980" s="99"/>
    </row>
    <row r="981" spans="2:4" customFormat="1" ht="12.6" x14ac:dyDescent="0.25">
      <c r="B981" s="2"/>
      <c r="D981" s="99"/>
    </row>
    <row r="982" spans="2:4" customFormat="1" ht="12.6" x14ac:dyDescent="0.25">
      <c r="B982" s="2"/>
      <c r="D982" s="99"/>
    </row>
    <row r="983" spans="2:4" customFormat="1" ht="12.6" x14ac:dyDescent="0.25">
      <c r="B983" s="2"/>
      <c r="D983" s="99"/>
    </row>
    <row r="984" spans="2:4" customFormat="1" ht="12.6" x14ac:dyDescent="0.25">
      <c r="B984" s="2"/>
      <c r="D984" s="99"/>
    </row>
    <row r="985" spans="2:4" customFormat="1" ht="12.6" x14ac:dyDescent="0.25">
      <c r="B985" s="2"/>
      <c r="D985" s="99"/>
    </row>
    <row r="986" spans="2:4" customFormat="1" ht="12.6" x14ac:dyDescent="0.25">
      <c r="B986" s="2"/>
      <c r="D986" s="99"/>
    </row>
    <row r="987" spans="2:4" customFormat="1" ht="12.6" x14ac:dyDescent="0.25">
      <c r="B987" s="2"/>
      <c r="D987" s="99"/>
    </row>
    <row r="988" spans="2:4" customFormat="1" ht="12.6" x14ac:dyDescent="0.25">
      <c r="B988" s="2"/>
      <c r="D988" s="99"/>
    </row>
    <row r="989" spans="2:4" customFormat="1" ht="12.6" x14ac:dyDescent="0.25">
      <c r="B989" s="2"/>
      <c r="D989" s="99"/>
    </row>
    <row r="990" spans="2:4" customFormat="1" ht="12.6" x14ac:dyDescent="0.25">
      <c r="B990" s="2"/>
      <c r="D990" s="99"/>
    </row>
    <row r="991" spans="2:4" customFormat="1" ht="12.6" x14ac:dyDescent="0.25">
      <c r="B991" s="2"/>
      <c r="D991" s="99"/>
    </row>
    <row r="992" spans="2:4" customFormat="1" ht="12.6" x14ac:dyDescent="0.25">
      <c r="B992" s="2"/>
      <c r="D992" s="99"/>
    </row>
    <row r="993" spans="2:4" customFormat="1" ht="12.6" x14ac:dyDescent="0.25">
      <c r="B993" s="2"/>
      <c r="D993" s="99"/>
    </row>
    <row r="994" spans="2:4" customFormat="1" ht="12.6" x14ac:dyDescent="0.25">
      <c r="B994" s="2"/>
      <c r="D994" s="99"/>
    </row>
    <row r="995" spans="2:4" customFormat="1" ht="12.6" x14ac:dyDescent="0.25">
      <c r="B995" s="2"/>
      <c r="D995" s="99"/>
    </row>
    <row r="996" spans="2:4" customFormat="1" ht="12.6" x14ac:dyDescent="0.25">
      <c r="B996" s="2"/>
      <c r="D996" s="99"/>
    </row>
    <row r="997" spans="2:4" customFormat="1" ht="12.6" x14ac:dyDescent="0.25">
      <c r="B997" s="2"/>
      <c r="D997" s="99"/>
    </row>
    <row r="998" spans="2:4" customFormat="1" ht="12.6" x14ac:dyDescent="0.25">
      <c r="B998" s="2"/>
      <c r="D998" s="99"/>
    </row>
    <row r="999" spans="2:4" customFormat="1" ht="12.6" x14ac:dyDescent="0.25">
      <c r="B999" s="2"/>
      <c r="D999" s="99"/>
    </row>
    <row r="1000" spans="2:4" customFormat="1" ht="12.6" x14ac:dyDescent="0.25">
      <c r="B1000" s="2"/>
      <c r="D1000" s="99"/>
    </row>
    <row r="1001" spans="2:4" customFormat="1" ht="12.6" x14ac:dyDescent="0.25">
      <c r="B1001" s="2"/>
      <c r="D1001" s="99"/>
    </row>
    <row r="1002" spans="2:4" customFormat="1" ht="12.6" x14ac:dyDescent="0.25">
      <c r="B1002" s="2"/>
      <c r="D1002" s="99"/>
    </row>
    <row r="1003" spans="2:4" customFormat="1" ht="12.6" x14ac:dyDescent="0.25">
      <c r="B1003" s="2"/>
      <c r="D1003" s="99"/>
    </row>
    <row r="1004" spans="2:4" customFormat="1" ht="12.6" x14ac:dyDescent="0.25">
      <c r="B1004" s="2"/>
      <c r="D1004" s="99"/>
    </row>
    <row r="1005" spans="2:4" customFormat="1" ht="12.6" x14ac:dyDescent="0.25">
      <c r="B1005" s="2"/>
      <c r="D1005" s="99"/>
    </row>
    <row r="1006" spans="2:4" customFormat="1" ht="12.6" x14ac:dyDescent="0.25">
      <c r="B1006" s="2"/>
      <c r="D1006" s="99"/>
    </row>
    <row r="1007" spans="2:4" customFormat="1" ht="12.6" x14ac:dyDescent="0.25">
      <c r="B1007" s="2"/>
      <c r="D1007" s="99"/>
    </row>
    <row r="1008" spans="2:4" customFormat="1" ht="12.6" x14ac:dyDescent="0.25">
      <c r="B1008" s="2"/>
      <c r="D1008" s="99"/>
    </row>
    <row r="1009" spans="2:4" customFormat="1" ht="12.6" x14ac:dyDescent="0.25">
      <c r="B1009" s="2"/>
      <c r="D1009" s="99"/>
    </row>
    <row r="1010" spans="2:4" customFormat="1" ht="12.6" x14ac:dyDescent="0.25">
      <c r="B1010" s="2"/>
      <c r="D1010" s="99"/>
    </row>
    <row r="1011" spans="2:4" customFormat="1" ht="12.6" x14ac:dyDescent="0.25">
      <c r="B1011" s="2"/>
      <c r="D1011" s="99"/>
    </row>
    <row r="1012" spans="2:4" customFormat="1" ht="12.6" x14ac:dyDescent="0.25">
      <c r="B1012" s="2"/>
      <c r="D1012" s="99"/>
    </row>
    <row r="1013" spans="2:4" customFormat="1" ht="12.6" x14ac:dyDescent="0.25">
      <c r="B1013" s="2"/>
      <c r="D1013" s="99"/>
    </row>
    <row r="1014" spans="2:4" customFormat="1" ht="12.6" x14ac:dyDescent="0.25">
      <c r="B1014" s="2"/>
      <c r="D1014" s="99"/>
    </row>
    <row r="1015" spans="2:4" customFormat="1" ht="12.6" x14ac:dyDescent="0.25">
      <c r="B1015" s="2"/>
      <c r="D1015" s="99"/>
    </row>
    <row r="1016" spans="2:4" customFormat="1" ht="12.6" x14ac:dyDescent="0.25">
      <c r="B1016" s="2"/>
      <c r="D1016" s="99"/>
    </row>
    <row r="1017" spans="2:4" customFormat="1" ht="12.6" x14ac:dyDescent="0.25">
      <c r="B1017" s="2"/>
      <c r="D1017" s="99"/>
    </row>
    <row r="1018" spans="2:4" customFormat="1" ht="12.6" x14ac:dyDescent="0.25">
      <c r="B1018" s="2"/>
      <c r="D1018" s="99"/>
    </row>
    <row r="1019" spans="2:4" customFormat="1" ht="12.6" x14ac:dyDescent="0.25">
      <c r="B1019" s="2"/>
      <c r="D1019" s="99"/>
    </row>
    <row r="1020" spans="2:4" customFormat="1" ht="12.6" x14ac:dyDescent="0.25">
      <c r="B1020" s="2"/>
      <c r="D1020" s="99"/>
    </row>
    <row r="1021" spans="2:4" customFormat="1" ht="12.6" x14ac:dyDescent="0.25">
      <c r="B1021" s="2"/>
      <c r="D1021" s="99"/>
    </row>
    <row r="1022" spans="2:4" customFormat="1" ht="12.6" x14ac:dyDescent="0.25">
      <c r="B1022" s="2"/>
      <c r="D1022" s="99"/>
    </row>
    <row r="1023" spans="2:4" customFormat="1" ht="12.6" x14ac:dyDescent="0.25">
      <c r="B1023" s="2"/>
      <c r="D1023" s="99"/>
    </row>
    <row r="1024" spans="2:4" customFormat="1" ht="12.6" x14ac:dyDescent="0.25">
      <c r="B1024" s="2"/>
      <c r="D1024" s="99"/>
    </row>
    <row r="1025" spans="2:4" customFormat="1" ht="12.6" x14ac:dyDescent="0.25">
      <c r="B1025" s="2"/>
      <c r="D1025" s="99"/>
    </row>
    <row r="1026" spans="2:4" customFormat="1" ht="12.6" x14ac:dyDescent="0.25">
      <c r="B1026" s="2"/>
      <c r="D1026" s="99"/>
    </row>
    <row r="1027" spans="2:4" customFormat="1" ht="12.6" x14ac:dyDescent="0.25">
      <c r="B1027" s="2"/>
      <c r="D1027" s="99"/>
    </row>
    <row r="1028" spans="2:4" customFormat="1" ht="12.6" x14ac:dyDescent="0.25">
      <c r="B1028" s="2"/>
      <c r="D1028" s="99"/>
    </row>
    <row r="1029" spans="2:4" customFormat="1" ht="12.6" x14ac:dyDescent="0.25">
      <c r="B1029" s="2"/>
      <c r="D1029" s="99"/>
    </row>
    <row r="1030" spans="2:4" customFormat="1" ht="12.6" x14ac:dyDescent="0.25">
      <c r="B1030" s="2"/>
      <c r="D1030" s="99"/>
    </row>
    <row r="1031" spans="2:4" customFormat="1" ht="12.6" x14ac:dyDescent="0.25">
      <c r="B1031" s="2"/>
      <c r="D1031" s="99"/>
    </row>
    <row r="1032" spans="2:4" customFormat="1" ht="12.6" x14ac:dyDescent="0.25">
      <c r="B1032" s="2"/>
      <c r="D1032" s="99"/>
    </row>
    <row r="1033" spans="2:4" customFormat="1" ht="12.6" x14ac:dyDescent="0.25">
      <c r="B1033" s="2"/>
      <c r="D1033" s="99"/>
    </row>
    <row r="1034" spans="2:4" customFormat="1" ht="12.6" x14ac:dyDescent="0.25">
      <c r="B1034" s="2"/>
      <c r="D1034" s="99"/>
    </row>
    <row r="1035" spans="2:4" customFormat="1" ht="12.6" x14ac:dyDescent="0.25">
      <c r="B1035" s="2"/>
      <c r="D1035" s="99"/>
    </row>
    <row r="1036" spans="2:4" customFormat="1" ht="12.6" x14ac:dyDescent="0.25">
      <c r="B1036" s="2"/>
      <c r="D1036" s="99"/>
    </row>
    <row r="1037" spans="2:4" customFormat="1" ht="12.6" x14ac:dyDescent="0.25">
      <c r="B1037" s="2"/>
      <c r="D1037" s="99"/>
    </row>
    <row r="1038" spans="2:4" customFormat="1" ht="12.6" x14ac:dyDescent="0.25">
      <c r="B1038" s="2"/>
      <c r="D1038" s="99"/>
    </row>
    <row r="1039" spans="2:4" customFormat="1" ht="12.6" x14ac:dyDescent="0.25">
      <c r="B1039" s="2"/>
      <c r="D1039" s="99"/>
    </row>
    <row r="1040" spans="2:4" customFormat="1" ht="12.6" x14ac:dyDescent="0.25">
      <c r="B1040" s="2"/>
      <c r="D1040" s="99"/>
    </row>
    <row r="1041" spans="2:4" customFormat="1" ht="12.6" x14ac:dyDescent="0.25">
      <c r="B1041" s="2"/>
      <c r="D1041" s="99"/>
    </row>
    <row r="1042" spans="2:4" customFormat="1" ht="12.6" x14ac:dyDescent="0.25">
      <c r="B1042" s="2"/>
      <c r="D1042" s="99"/>
    </row>
    <row r="1043" spans="2:4" customFormat="1" ht="12.6" x14ac:dyDescent="0.25">
      <c r="B1043" s="2"/>
      <c r="D1043" s="99"/>
    </row>
    <row r="1044" spans="2:4" customFormat="1" ht="12.6" x14ac:dyDescent="0.25">
      <c r="B1044" s="2"/>
      <c r="D1044" s="99"/>
    </row>
    <row r="1045" spans="2:4" customFormat="1" ht="12.6" x14ac:dyDescent="0.25">
      <c r="B1045" s="2"/>
      <c r="D1045" s="99"/>
    </row>
    <row r="1046" spans="2:4" customFormat="1" ht="12.6" x14ac:dyDescent="0.25">
      <c r="B1046" s="2"/>
      <c r="D1046" s="99"/>
    </row>
    <row r="1047" spans="2:4" customFormat="1" ht="12.6" x14ac:dyDescent="0.25">
      <c r="B1047" s="2"/>
      <c r="D1047" s="99"/>
    </row>
    <row r="1048" spans="2:4" customFormat="1" ht="12.6" x14ac:dyDescent="0.25">
      <c r="B1048" s="2"/>
      <c r="D1048" s="99"/>
    </row>
    <row r="1049" spans="2:4" customFormat="1" ht="12.6" x14ac:dyDescent="0.25">
      <c r="B1049" s="2"/>
      <c r="D1049" s="99"/>
    </row>
    <row r="1050" spans="2:4" customFormat="1" ht="12.6" x14ac:dyDescent="0.25">
      <c r="B1050" s="2"/>
      <c r="D1050" s="99"/>
    </row>
    <row r="1051" spans="2:4" customFormat="1" ht="12.6" x14ac:dyDescent="0.25">
      <c r="B1051" s="2"/>
      <c r="D1051" s="99"/>
    </row>
    <row r="1052" spans="2:4" customFormat="1" ht="12.6" x14ac:dyDescent="0.25">
      <c r="B1052" s="2"/>
      <c r="D1052" s="99"/>
    </row>
    <row r="1053" spans="2:4" customFormat="1" ht="12.6" x14ac:dyDescent="0.25">
      <c r="B1053" s="2"/>
      <c r="D1053" s="99"/>
    </row>
    <row r="1054" spans="2:4" customFormat="1" ht="12.6" x14ac:dyDescent="0.25">
      <c r="B1054" s="2"/>
      <c r="D1054" s="99"/>
    </row>
    <row r="1055" spans="2:4" customFormat="1" ht="12.6" x14ac:dyDescent="0.25">
      <c r="B1055" s="2"/>
      <c r="D1055" s="99"/>
    </row>
    <row r="1056" spans="2:4" customFormat="1" ht="12.6" x14ac:dyDescent="0.25">
      <c r="B1056" s="2"/>
      <c r="D1056" s="99"/>
    </row>
    <row r="1057" spans="2:4" customFormat="1" ht="12.6" x14ac:dyDescent="0.25">
      <c r="B1057" s="2"/>
      <c r="D1057" s="99"/>
    </row>
    <row r="1058" spans="2:4" customFormat="1" ht="12.6" x14ac:dyDescent="0.25">
      <c r="B1058" s="2"/>
      <c r="D1058" s="99"/>
    </row>
    <row r="1059" spans="2:4" customFormat="1" ht="12.6" x14ac:dyDescent="0.25">
      <c r="B1059" s="2"/>
      <c r="D1059" s="99"/>
    </row>
    <row r="1060" spans="2:4" customFormat="1" ht="12.6" x14ac:dyDescent="0.25">
      <c r="B1060" s="2"/>
      <c r="D1060" s="99"/>
    </row>
    <row r="1061" spans="2:4" customFormat="1" ht="12.6" x14ac:dyDescent="0.25">
      <c r="B1061" s="2"/>
      <c r="D1061" s="99"/>
    </row>
    <row r="1062" spans="2:4" customFormat="1" ht="12.6" x14ac:dyDescent="0.25">
      <c r="B1062" s="2"/>
      <c r="D1062" s="99"/>
    </row>
    <row r="1063" spans="2:4" customFormat="1" ht="12.6" x14ac:dyDescent="0.25">
      <c r="B1063" s="2"/>
      <c r="D1063" s="99"/>
    </row>
    <row r="1064" spans="2:4" customFormat="1" ht="12.6" x14ac:dyDescent="0.25">
      <c r="B1064" s="2"/>
      <c r="D1064" s="99"/>
    </row>
    <row r="1065" spans="2:4" customFormat="1" ht="12.6" x14ac:dyDescent="0.25">
      <c r="B1065" s="2"/>
      <c r="D1065" s="99"/>
    </row>
    <row r="1066" spans="2:4" customFormat="1" ht="12.6" x14ac:dyDescent="0.25">
      <c r="B1066" s="2"/>
      <c r="D1066" s="99"/>
    </row>
    <row r="1067" spans="2:4" customFormat="1" ht="12.6" x14ac:dyDescent="0.25">
      <c r="B1067" s="2"/>
      <c r="D1067" s="99"/>
    </row>
    <row r="1068" spans="2:4" customFormat="1" ht="12.6" x14ac:dyDescent="0.25">
      <c r="B1068" s="2"/>
      <c r="D1068" s="99"/>
    </row>
    <row r="1069" spans="2:4" customFormat="1" ht="12.6" x14ac:dyDescent="0.25">
      <c r="B1069" s="2"/>
      <c r="D1069" s="99"/>
    </row>
    <row r="1070" spans="2:4" customFormat="1" ht="12.6" x14ac:dyDescent="0.25">
      <c r="B1070" s="2"/>
      <c r="D1070" s="99"/>
    </row>
    <row r="1071" spans="2:4" customFormat="1" ht="12.6" x14ac:dyDescent="0.25">
      <c r="B1071" s="2"/>
      <c r="D1071" s="99"/>
    </row>
    <row r="1072" spans="2:4" customFormat="1" ht="12.6" x14ac:dyDescent="0.25">
      <c r="B1072" s="2"/>
      <c r="D1072" s="99"/>
    </row>
    <row r="1073" spans="2:4" customFormat="1" ht="12.6" x14ac:dyDescent="0.25">
      <c r="B1073" s="2"/>
      <c r="D1073" s="99"/>
    </row>
    <row r="1074" spans="2:4" customFormat="1" ht="12.6" x14ac:dyDescent="0.25">
      <c r="B1074" s="2"/>
      <c r="D1074" s="99"/>
    </row>
    <row r="1075" spans="2:4" customFormat="1" ht="12.6" x14ac:dyDescent="0.25">
      <c r="B1075" s="2"/>
      <c r="D1075" s="99"/>
    </row>
    <row r="1076" spans="2:4" customFormat="1" ht="12.6" x14ac:dyDescent="0.25">
      <c r="B1076" s="2"/>
      <c r="D1076" s="99"/>
    </row>
    <row r="1077" spans="2:4" customFormat="1" ht="12.6" x14ac:dyDescent="0.25">
      <c r="B1077" s="2"/>
      <c r="D1077" s="99"/>
    </row>
    <row r="1078" spans="2:4" customFormat="1" ht="12.6" x14ac:dyDescent="0.25">
      <c r="B1078" s="2"/>
      <c r="D1078" s="99"/>
    </row>
    <row r="1079" spans="2:4" customFormat="1" ht="12.6" x14ac:dyDescent="0.25">
      <c r="B1079" s="2"/>
      <c r="D1079" s="99"/>
    </row>
    <row r="1080" spans="2:4" customFormat="1" ht="12.6" x14ac:dyDescent="0.25">
      <c r="B1080" s="2"/>
      <c r="D1080" s="99"/>
    </row>
    <row r="1081" spans="2:4" customFormat="1" ht="12.6" x14ac:dyDescent="0.25">
      <c r="B1081" s="2"/>
      <c r="D1081" s="99"/>
    </row>
    <row r="1082" spans="2:4" customFormat="1" ht="12.6" x14ac:dyDescent="0.25">
      <c r="B1082" s="2"/>
      <c r="D1082" s="99"/>
    </row>
    <row r="1083" spans="2:4" customFormat="1" ht="12.6" x14ac:dyDescent="0.25">
      <c r="B1083" s="2"/>
      <c r="D1083" s="99"/>
    </row>
    <row r="1084" spans="2:4" customFormat="1" ht="12.6" x14ac:dyDescent="0.25">
      <c r="B1084" s="2"/>
      <c r="D1084" s="99"/>
    </row>
    <row r="1085" spans="2:4" customFormat="1" ht="12.6" x14ac:dyDescent="0.25">
      <c r="B1085" s="2"/>
      <c r="D1085" s="99"/>
    </row>
    <row r="1086" spans="2:4" customFormat="1" ht="12.6" x14ac:dyDescent="0.25">
      <c r="B1086" s="2"/>
      <c r="D1086" s="99"/>
    </row>
    <row r="1087" spans="2:4" customFormat="1" ht="12.6" x14ac:dyDescent="0.25">
      <c r="B1087" s="2"/>
      <c r="D1087" s="99"/>
    </row>
    <row r="1088" spans="2:4" customFormat="1" ht="12.6" x14ac:dyDescent="0.25">
      <c r="B1088" s="2"/>
      <c r="D1088" s="99"/>
    </row>
    <row r="1089" spans="2:4" customFormat="1" ht="12.6" x14ac:dyDescent="0.25">
      <c r="B1089" s="2"/>
      <c r="D1089" s="99"/>
    </row>
    <row r="1090" spans="2:4" customFormat="1" ht="12.6" x14ac:dyDescent="0.25">
      <c r="B1090" s="2"/>
      <c r="D1090" s="99"/>
    </row>
    <row r="1091" spans="2:4" customFormat="1" ht="12.6" x14ac:dyDescent="0.25">
      <c r="B1091" s="2"/>
      <c r="D1091" s="99"/>
    </row>
    <row r="1092" spans="2:4" customFormat="1" ht="12.6" x14ac:dyDescent="0.25">
      <c r="B1092" s="2"/>
      <c r="D1092" s="99"/>
    </row>
    <row r="1093" spans="2:4" customFormat="1" ht="12.6" x14ac:dyDescent="0.25">
      <c r="B1093" s="2"/>
      <c r="D1093" s="99"/>
    </row>
    <row r="1094" spans="2:4" customFormat="1" ht="12.6" x14ac:dyDescent="0.25">
      <c r="B1094" s="2"/>
      <c r="D1094" s="99"/>
    </row>
    <row r="1095" spans="2:4" customFormat="1" ht="12.6" x14ac:dyDescent="0.25">
      <c r="B1095" s="2"/>
      <c r="D1095" s="99"/>
    </row>
    <row r="1096" spans="2:4" customFormat="1" ht="12.6" x14ac:dyDescent="0.25">
      <c r="B1096" s="2"/>
      <c r="D1096" s="99"/>
    </row>
    <row r="1097" spans="2:4" customFormat="1" ht="12.6" x14ac:dyDescent="0.25">
      <c r="B1097" s="2"/>
      <c r="D1097" s="99"/>
    </row>
    <row r="1098" spans="2:4" customFormat="1" ht="12.6" x14ac:dyDescent="0.25">
      <c r="B1098" s="2"/>
      <c r="D1098" s="99"/>
    </row>
    <row r="1099" spans="2:4" customFormat="1" ht="12.6" x14ac:dyDescent="0.25">
      <c r="B1099" s="2"/>
      <c r="D1099" s="99"/>
    </row>
    <row r="1100" spans="2:4" customFormat="1" ht="12.6" x14ac:dyDescent="0.25">
      <c r="B1100" s="2"/>
      <c r="D1100" s="99"/>
    </row>
    <row r="1101" spans="2:4" customFormat="1" ht="12.6" x14ac:dyDescent="0.25">
      <c r="B1101" s="2"/>
      <c r="D1101" s="99"/>
    </row>
    <row r="1102" spans="2:4" customFormat="1" ht="12.6" x14ac:dyDescent="0.25">
      <c r="B1102" s="2"/>
      <c r="D1102" s="99"/>
    </row>
    <row r="1103" spans="2:4" customFormat="1" ht="12.6" x14ac:dyDescent="0.25">
      <c r="B1103" s="2"/>
      <c r="D1103" s="99"/>
    </row>
    <row r="1104" spans="2:4" customFormat="1" ht="12.6" x14ac:dyDescent="0.25">
      <c r="B1104" s="2"/>
      <c r="D1104" s="99"/>
    </row>
    <row r="1105" spans="2:4" customFormat="1" ht="12.6" x14ac:dyDescent="0.25">
      <c r="B1105" s="2"/>
      <c r="D1105" s="99"/>
    </row>
    <row r="1106" spans="2:4" customFormat="1" ht="12.6" x14ac:dyDescent="0.25">
      <c r="B1106" s="2"/>
      <c r="D1106" s="99"/>
    </row>
    <row r="1107" spans="2:4" customFormat="1" ht="12.6" x14ac:dyDescent="0.25">
      <c r="B1107" s="2"/>
      <c r="D1107" s="99"/>
    </row>
    <row r="1108" spans="2:4" customFormat="1" ht="12.6" x14ac:dyDescent="0.25">
      <c r="B1108" s="2"/>
      <c r="D1108" s="99"/>
    </row>
    <row r="1109" spans="2:4" customFormat="1" ht="12.6" x14ac:dyDescent="0.25">
      <c r="B1109" s="2"/>
      <c r="D1109" s="99"/>
    </row>
    <row r="1110" spans="2:4" customFormat="1" ht="12.6" x14ac:dyDescent="0.25">
      <c r="B1110" s="2"/>
      <c r="D1110" s="99"/>
    </row>
    <row r="1111" spans="2:4" customFormat="1" ht="12.6" x14ac:dyDescent="0.25">
      <c r="B1111" s="2"/>
      <c r="D1111" s="99"/>
    </row>
    <row r="1112" spans="2:4" customFormat="1" ht="12.6" x14ac:dyDescent="0.25">
      <c r="B1112" s="2"/>
      <c r="D1112" s="99"/>
    </row>
    <row r="1113" spans="2:4" customFormat="1" ht="12.6" x14ac:dyDescent="0.25">
      <c r="B1113" s="2"/>
      <c r="D1113" s="99"/>
    </row>
    <row r="1114" spans="2:4" customFormat="1" ht="12.6" x14ac:dyDescent="0.25">
      <c r="B1114" s="2"/>
      <c r="D1114" s="99"/>
    </row>
    <row r="1115" spans="2:4" customFormat="1" ht="12.6" x14ac:dyDescent="0.25">
      <c r="B1115" s="2"/>
      <c r="D1115" s="99"/>
    </row>
    <row r="1116" spans="2:4" customFormat="1" ht="12.6" x14ac:dyDescent="0.25">
      <c r="B1116" s="2"/>
      <c r="D1116" s="99"/>
    </row>
    <row r="1117" spans="2:4" customFormat="1" ht="12.6" x14ac:dyDescent="0.25">
      <c r="B1117" s="2"/>
      <c r="D1117" s="99"/>
    </row>
    <row r="1118" spans="2:4" customFormat="1" ht="12.6" x14ac:dyDescent="0.25">
      <c r="B1118" s="2"/>
      <c r="D1118" s="99"/>
    </row>
    <row r="1119" spans="2:4" customFormat="1" ht="12.6" x14ac:dyDescent="0.25">
      <c r="B1119" s="2"/>
      <c r="D1119" s="99"/>
    </row>
    <row r="1120" spans="2:4" customFormat="1" ht="12.6" x14ac:dyDescent="0.25">
      <c r="B1120" s="2"/>
      <c r="D1120" s="99"/>
    </row>
    <row r="1121" spans="2:4" customFormat="1" ht="12.6" x14ac:dyDescent="0.25">
      <c r="B1121" s="2"/>
      <c r="D1121" s="99"/>
    </row>
    <row r="1122" spans="2:4" customFormat="1" ht="12.6" x14ac:dyDescent="0.25">
      <c r="B1122" s="2"/>
      <c r="D1122" s="99"/>
    </row>
    <row r="1123" spans="2:4" customFormat="1" ht="12.6" x14ac:dyDescent="0.25">
      <c r="B1123" s="2"/>
      <c r="D1123" s="99"/>
    </row>
    <row r="1124" spans="2:4" customFormat="1" ht="12.6" x14ac:dyDescent="0.25">
      <c r="B1124" s="2"/>
      <c r="D1124" s="99"/>
    </row>
    <row r="1125" spans="2:4" customFormat="1" ht="12.6" x14ac:dyDescent="0.25">
      <c r="B1125" s="2"/>
      <c r="D1125" s="99"/>
    </row>
    <row r="1126" spans="2:4" customFormat="1" ht="12.6" x14ac:dyDescent="0.25">
      <c r="B1126" s="2"/>
      <c r="D1126" s="99"/>
    </row>
    <row r="1127" spans="2:4" customFormat="1" ht="12.6" x14ac:dyDescent="0.25">
      <c r="B1127" s="2"/>
      <c r="D1127" s="99"/>
    </row>
    <row r="1128" spans="2:4" customFormat="1" ht="12.6" x14ac:dyDescent="0.25">
      <c r="B1128" s="2"/>
      <c r="D1128" s="99"/>
    </row>
    <row r="1129" spans="2:4" customFormat="1" ht="12.6" x14ac:dyDescent="0.25">
      <c r="B1129" s="2"/>
      <c r="D1129" s="99"/>
    </row>
    <row r="1130" spans="2:4" customFormat="1" ht="12.6" x14ac:dyDescent="0.25">
      <c r="B1130" s="2"/>
      <c r="D1130" s="99"/>
    </row>
    <row r="1131" spans="2:4" customFormat="1" ht="12.6" x14ac:dyDescent="0.25">
      <c r="B1131" s="2"/>
      <c r="D1131" s="99"/>
    </row>
    <row r="1132" spans="2:4" customFormat="1" ht="12.6" x14ac:dyDescent="0.25">
      <c r="B1132" s="2"/>
      <c r="D1132" s="99"/>
    </row>
    <row r="1133" spans="2:4" customFormat="1" ht="12.6" x14ac:dyDescent="0.25">
      <c r="B1133" s="2"/>
      <c r="D1133" s="99"/>
    </row>
    <row r="1134" spans="2:4" customFormat="1" ht="12.6" x14ac:dyDescent="0.25">
      <c r="B1134" s="2"/>
      <c r="D1134" s="99"/>
    </row>
    <row r="1135" spans="2:4" customFormat="1" ht="12.6" x14ac:dyDescent="0.25">
      <c r="B1135" s="2"/>
      <c r="D1135" s="99"/>
    </row>
    <row r="1136" spans="2:4" customFormat="1" ht="12.6" x14ac:dyDescent="0.25">
      <c r="B1136" s="2"/>
      <c r="D1136" s="99"/>
    </row>
    <row r="1137" spans="2:4" customFormat="1" ht="12.6" x14ac:dyDescent="0.25">
      <c r="B1137" s="2"/>
      <c r="D1137" s="99"/>
    </row>
    <row r="1138" spans="2:4" customFormat="1" ht="12.6" x14ac:dyDescent="0.25">
      <c r="B1138" s="2"/>
      <c r="D1138" s="99"/>
    </row>
    <row r="1139" spans="2:4" customFormat="1" ht="12.6" x14ac:dyDescent="0.25">
      <c r="B1139" s="2"/>
      <c r="D1139" s="99"/>
    </row>
    <row r="1140" spans="2:4" customFormat="1" ht="12.6" x14ac:dyDescent="0.25">
      <c r="B1140" s="2"/>
      <c r="D1140" s="99"/>
    </row>
    <row r="1141" spans="2:4" customFormat="1" ht="12.6" x14ac:dyDescent="0.25">
      <c r="B1141" s="2"/>
      <c r="D1141" s="99"/>
    </row>
    <row r="1142" spans="2:4" customFormat="1" ht="12.6" x14ac:dyDescent="0.25">
      <c r="B1142" s="2"/>
      <c r="D1142" s="99"/>
    </row>
    <row r="1143" spans="2:4" customFormat="1" ht="12.6" x14ac:dyDescent="0.25">
      <c r="B1143" s="2"/>
      <c r="D1143" s="99"/>
    </row>
    <row r="1144" spans="2:4" customFormat="1" ht="12.6" x14ac:dyDescent="0.25">
      <c r="B1144" s="2"/>
      <c r="D1144" s="99"/>
    </row>
    <row r="1145" spans="2:4" customFormat="1" ht="12.6" x14ac:dyDescent="0.25">
      <c r="B1145" s="2"/>
      <c r="D1145" s="99"/>
    </row>
    <row r="1146" spans="2:4" customFormat="1" ht="12.6" x14ac:dyDescent="0.25">
      <c r="B1146" s="2"/>
      <c r="D1146" s="99"/>
    </row>
    <row r="1147" spans="2:4" customFormat="1" ht="12.6" x14ac:dyDescent="0.25">
      <c r="B1147" s="2"/>
      <c r="D1147" s="99"/>
    </row>
    <row r="1148" spans="2:4" customFormat="1" ht="12.6" x14ac:dyDescent="0.25">
      <c r="B1148" s="2"/>
      <c r="D1148" s="99"/>
    </row>
    <row r="1149" spans="2:4" customFormat="1" ht="12.6" x14ac:dyDescent="0.25">
      <c r="B1149" s="2"/>
      <c r="D1149" s="99"/>
    </row>
    <row r="1150" spans="2:4" customFormat="1" ht="12.6" x14ac:dyDescent="0.25">
      <c r="B1150" s="2"/>
      <c r="D1150" s="99"/>
    </row>
    <row r="1151" spans="2:4" customFormat="1" ht="12.6" x14ac:dyDescent="0.25">
      <c r="B1151" s="2"/>
      <c r="D1151" s="99"/>
    </row>
    <row r="1152" spans="2:4" customFormat="1" ht="12.6" x14ac:dyDescent="0.25">
      <c r="B1152" s="2"/>
      <c r="D1152" s="99"/>
    </row>
    <row r="1153" spans="2:4" customFormat="1" ht="12.6" x14ac:dyDescent="0.25">
      <c r="B1153" s="2"/>
      <c r="D1153" s="99"/>
    </row>
    <row r="1154" spans="2:4" customFormat="1" ht="12.6" x14ac:dyDescent="0.25">
      <c r="B1154" s="2"/>
      <c r="D1154" s="99"/>
    </row>
    <row r="1155" spans="2:4" customFormat="1" ht="12.6" x14ac:dyDescent="0.25">
      <c r="B1155" s="2"/>
      <c r="D1155" s="99"/>
    </row>
    <row r="1156" spans="2:4" customFormat="1" ht="12.6" x14ac:dyDescent="0.25">
      <c r="B1156" s="2"/>
      <c r="D1156" s="99"/>
    </row>
    <row r="1157" spans="2:4" customFormat="1" ht="12.6" x14ac:dyDescent="0.25">
      <c r="B1157" s="2"/>
      <c r="D1157" s="99"/>
    </row>
    <row r="1158" spans="2:4" customFormat="1" ht="12.6" x14ac:dyDescent="0.25">
      <c r="B1158" s="2"/>
      <c r="D1158" s="99"/>
    </row>
    <row r="1159" spans="2:4" customFormat="1" ht="12.6" x14ac:dyDescent="0.25">
      <c r="B1159" s="2"/>
      <c r="D1159" s="99"/>
    </row>
    <row r="1160" spans="2:4" customFormat="1" ht="12.6" x14ac:dyDescent="0.25">
      <c r="B1160" s="2"/>
      <c r="D1160" s="99"/>
    </row>
    <row r="1161" spans="2:4" customFormat="1" ht="12.6" x14ac:dyDescent="0.25">
      <c r="B1161" s="2"/>
      <c r="D1161" s="99"/>
    </row>
    <row r="1162" spans="2:4" customFormat="1" ht="12.6" x14ac:dyDescent="0.25">
      <c r="B1162" s="2"/>
      <c r="D1162" s="99"/>
    </row>
    <row r="1163" spans="2:4" customFormat="1" ht="12.6" x14ac:dyDescent="0.25">
      <c r="B1163" s="2"/>
      <c r="D1163" s="99"/>
    </row>
    <row r="1164" spans="2:4" customFormat="1" ht="12.6" x14ac:dyDescent="0.25">
      <c r="B1164" s="2"/>
      <c r="D1164" s="99"/>
    </row>
    <row r="1165" spans="2:4" customFormat="1" ht="12.6" x14ac:dyDescent="0.25">
      <c r="B1165" s="2"/>
      <c r="D1165" s="99"/>
    </row>
    <row r="1166" spans="2:4" customFormat="1" ht="12.6" x14ac:dyDescent="0.25">
      <c r="B1166" s="2"/>
      <c r="D1166" s="99"/>
    </row>
    <row r="1167" spans="2:4" customFormat="1" ht="12.6" x14ac:dyDescent="0.25">
      <c r="B1167" s="2"/>
      <c r="D1167" s="99"/>
    </row>
    <row r="1168" spans="2:4" customFormat="1" ht="12.6" x14ac:dyDescent="0.25">
      <c r="B1168" s="2"/>
      <c r="D1168" s="99"/>
    </row>
    <row r="1169" spans="2:4" customFormat="1" ht="12.6" x14ac:dyDescent="0.25">
      <c r="B1169" s="2"/>
      <c r="D1169" s="99"/>
    </row>
    <row r="1170" spans="2:4" customFormat="1" ht="12.6" x14ac:dyDescent="0.25">
      <c r="B1170" s="2"/>
      <c r="D1170" s="99"/>
    </row>
    <row r="1171" spans="2:4" customFormat="1" ht="12.6" x14ac:dyDescent="0.25">
      <c r="B1171" s="2"/>
      <c r="D1171" s="99"/>
    </row>
    <row r="1172" spans="2:4" customFormat="1" ht="12.6" x14ac:dyDescent="0.25">
      <c r="B1172" s="2"/>
      <c r="D1172" s="99"/>
    </row>
    <row r="1173" spans="2:4" customFormat="1" ht="12.6" x14ac:dyDescent="0.25">
      <c r="B1173" s="2"/>
      <c r="D1173" s="99"/>
    </row>
    <row r="1174" spans="2:4" customFormat="1" ht="12.6" x14ac:dyDescent="0.25">
      <c r="B1174" s="2"/>
      <c r="D1174" s="99"/>
    </row>
    <row r="1175" spans="2:4" customFormat="1" ht="12.6" x14ac:dyDescent="0.25">
      <c r="B1175" s="2"/>
      <c r="D1175" s="99"/>
    </row>
    <row r="1176" spans="2:4" customFormat="1" ht="12.6" x14ac:dyDescent="0.25">
      <c r="B1176" s="2"/>
      <c r="D1176" s="99"/>
    </row>
    <row r="1177" spans="2:4" customFormat="1" ht="12.6" x14ac:dyDescent="0.25">
      <c r="B1177" s="2"/>
      <c r="D1177" s="99"/>
    </row>
    <row r="1178" spans="2:4" customFormat="1" ht="12.6" x14ac:dyDescent="0.25">
      <c r="B1178" s="2"/>
      <c r="D1178" s="99"/>
    </row>
    <row r="1179" spans="2:4" customFormat="1" ht="12.6" x14ac:dyDescent="0.25">
      <c r="B1179" s="2"/>
      <c r="D1179" s="99"/>
    </row>
    <row r="1180" spans="2:4" customFormat="1" ht="12.6" x14ac:dyDescent="0.25">
      <c r="B1180" s="2"/>
      <c r="D1180" s="99"/>
    </row>
    <row r="1181" spans="2:4" customFormat="1" ht="12.6" x14ac:dyDescent="0.25">
      <c r="B1181" s="2"/>
      <c r="D1181" s="99"/>
    </row>
    <row r="1182" spans="2:4" customFormat="1" ht="12.6" x14ac:dyDescent="0.25">
      <c r="B1182" s="2"/>
      <c r="D1182" s="99"/>
    </row>
    <row r="1183" spans="2:4" customFormat="1" ht="12.6" x14ac:dyDescent="0.25">
      <c r="B1183" s="2"/>
      <c r="D1183" s="99"/>
    </row>
    <row r="1184" spans="2:4" customFormat="1" ht="12.6" x14ac:dyDescent="0.25">
      <c r="B1184" s="2"/>
      <c r="D1184" s="99"/>
    </row>
    <row r="1185" spans="2:4" customFormat="1" ht="12.6" x14ac:dyDescent="0.25">
      <c r="B1185" s="2"/>
      <c r="D1185" s="99"/>
    </row>
    <row r="1186" spans="2:4" customFormat="1" ht="12.6" x14ac:dyDescent="0.25">
      <c r="B1186" s="2"/>
      <c r="D1186" s="99"/>
    </row>
    <row r="1187" spans="2:4" customFormat="1" ht="12.6" x14ac:dyDescent="0.25">
      <c r="B1187" s="2"/>
      <c r="D1187" s="99"/>
    </row>
    <row r="1188" spans="2:4" customFormat="1" ht="12.6" x14ac:dyDescent="0.25">
      <c r="B1188" s="2"/>
      <c r="D1188" s="99"/>
    </row>
    <row r="1189" spans="2:4" customFormat="1" ht="12.6" x14ac:dyDescent="0.25">
      <c r="B1189" s="2"/>
      <c r="D1189" s="99"/>
    </row>
    <row r="1190" spans="2:4" customFormat="1" ht="12.6" x14ac:dyDescent="0.25">
      <c r="B1190" s="2"/>
      <c r="D1190" s="99"/>
    </row>
    <row r="1191" spans="2:4" customFormat="1" ht="12.6" x14ac:dyDescent="0.25">
      <c r="B1191" s="2"/>
      <c r="D1191" s="99"/>
    </row>
    <row r="1192" spans="2:4" customFormat="1" ht="12.6" x14ac:dyDescent="0.25">
      <c r="B1192" s="2"/>
      <c r="D1192" s="99"/>
    </row>
    <row r="1193" spans="2:4" customFormat="1" ht="12.6" x14ac:dyDescent="0.25">
      <c r="B1193" s="2"/>
      <c r="D1193" s="99"/>
    </row>
    <row r="1194" spans="2:4" customFormat="1" ht="12.6" x14ac:dyDescent="0.25">
      <c r="B1194" s="2"/>
      <c r="D1194" s="99"/>
    </row>
    <row r="1195" spans="2:4" customFormat="1" ht="12.6" x14ac:dyDescent="0.25">
      <c r="B1195" s="2"/>
      <c r="D1195" s="99"/>
    </row>
    <row r="1196" spans="2:4" customFormat="1" ht="12.6" x14ac:dyDescent="0.25">
      <c r="B1196" s="2"/>
      <c r="D1196" s="99"/>
    </row>
    <row r="1197" spans="2:4" customFormat="1" ht="12.6" x14ac:dyDescent="0.25">
      <c r="B1197" s="2"/>
      <c r="D1197" s="99"/>
    </row>
    <row r="1198" spans="2:4" customFormat="1" ht="12.6" x14ac:dyDescent="0.25">
      <c r="B1198" s="2"/>
      <c r="D1198" s="99"/>
    </row>
    <row r="1199" spans="2:4" customFormat="1" ht="12.6" x14ac:dyDescent="0.25">
      <c r="B1199" s="2"/>
      <c r="D1199" s="99"/>
    </row>
    <row r="1200" spans="2:4" customFormat="1" ht="12.6" x14ac:dyDescent="0.25">
      <c r="B1200" s="2"/>
      <c r="D1200" s="99"/>
    </row>
    <row r="1201" spans="2:4" customFormat="1" ht="12.6" x14ac:dyDescent="0.25">
      <c r="B1201" s="2"/>
      <c r="D1201" s="99"/>
    </row>
    <row r="1202" spans="2:4" customFormat="1" ht="12.6" x14ac:dyDescent="0.25">
      <c r="B1202" s="2"/>
      <c r="D1202" s="99"/>
    </row>
    <row r="1203" spans="2:4" customFormat="1" ht="12.6" x14ac:dyDescent="0.25">
      <c r="B1203" s="2"/>
      <c r="D1203" s="99"/>
    </row>
    <row r="1204" spans="2:4" customFormat="1" ht="12.6" x14ac:dyDescent="0.25">
      <c r="B1204" s="2"/>
      <c r="D1204" s="99"/>
    </row>
    <row r="1205" spans="2:4" customFormat="1" ht="12.6" x14ac:dyDescent="0.25">
      <c r="B1205" s="2"/>
      <c r="D1205" s="99"/>
    </row>
    <row r="1206" spans="2:4" customFormat="1" ht="12.6" x14ac:dyDescent="0.25">
      <c r="B1206" s="2"/>
      <c r="D1206" s="99"/>
    </row>
    <row r="1207" spans="2:4" customFormat="1" ht="12.6" x14ac:dyDescent="0.25">
      <c r="B1207" s="2"/>
      <c r="D1207" s="99"/>
    </row>
    <row r="1208" spans="2:4" customFormat="1" ht="12.6" x14ac:dyDescent="0.25">
      <c r="B1208" s="2"/>
      <c r="D1208" s="99"/>
    </row>
    <row r="1209" spans="2:4" customFormat="1" ht="12.6" x14ac:dyDescent="0.25">
      <c r="B1209" s="2"/>
      <c r="D1209" s="99"/>
    </row>
    <row r="1210" spans="2:4" customFormat="1" ht="12.6" x14ac:dyDescent="0.25">
      <c r="B1210" s="2"/>
      <c r="D1210" s="99"/>
    </row>
    <row r="1211" spans="2:4" customFormat="1" ht="12.6" x14ac:dyDescent="0.25">
      <c r="B1211" s="2"/>
      <c r="D1211" s="99"/>
    </row>
    <row r="1212" spans="2:4" customFormat="1" ht="12.6" x14ac:dyDescent="0.25">
      <c r="B1212" s="2"/>
      <c r="D1212" s="99"/>
    </row>
    <row r="1213" spans="2:4" customFormat="1" ht="12.6" x14ac:dyDescent="0.25">
      <c r="B1213" s="2"/>
      <c r="D1213" s="99"/>
    </row>
    <row r="1214" spans="2:4" customFormat="1" ht="12.6" x14ac:dyDescent="0.25">
      <c r="B1214" s="2"/>
      <c r="D1214" s="99"/>
    </row>
    <row r="1215" spans="2:4" customFormat="1" ht="12.6" x14ac:dyDescent="0.25">
      <c r="B1215" s="2"/>
      <c r="D1215" s="99"/>
    </row>
    <row r="1216" spans="2:4" customFormat="1" ht="12.6" x14ac:dyDescent="0.25">
      <c r="B1216" s="2"/>
      <c r="D1216" s="99"/>
    </row>
    <row r="1217" spans="2:4" customFormat="1" ht="12.6" x14ac:dyDescent="0.25">
      <c r="B1217" s="2"/>
      <c r="D1217" s="99"/>
    </row>
    <row r="1218" spans="2:4" customFormat="1" ht="12.6" x14ac:dyDescent="0.25">
      <c r="B1218" s="2"/>
      <c r="D1218" s="99"/>
    </row>
    <row r="1219" spans="2:4" customFormat="1" ht="12.6" x14ac:dyDescent="0.25">
      <c r="B1219" s="2"/>
      <c r="D1219" s="99"/>
    </row>
    <row r="1220" spans="2:4" customFormat="1" ht="12.6" x14ac:dyDescent="0.25">
      <c r="B1220" s="2"/>
      <c r="D1220" s="99"/>
    </row>
    <row r="1221" spans="2:4" customFormat="1" ht="12.6" x14ac:dyDescent="0.25">
      <c r="B1221" s="2"/>
      <c r="D1221" s="99"/>
    </row>
    <row r="1222" spans="2:4" customFormat="1" ht="12.6" x14ac:dyDescent="0.25">
      <c r="B1222" s="2"/>
      <c r="D1222" s="99"/>
    </row>
    <row r="1223" spans="2:4" customFormat="1" ht="12.6" x14ac:dyDescent="0.25">
      <c r="B1223" s="2"/>
      <c r="D1223" s="99"/>
    </row>
    <row r="1224" spans="2:4" customFormat="1" ht="12.6" x14ac:dyDescent="0.25">
      <c r="B1224" s="2"/>
      <c r="D1224" s="99"/>
    </row>
    <row r="1225" spans="2:4" customFormat="1" ht="12.6" x14ac:dyDescent="0.25">
      <c r="B1225" s="2"/>
      <c r="D1225" s="99"/>
    </row>
    <row r="1226" spans="2:4" customFormat="1" ht="12.6" x14ac:dyDescent="0.25">
      <c r="B1226" s="2"/>
      <c r="D1226" s="99"/>
    </row>
    <row r="1227" spans="2:4" customFormat="1" ht="12.6" x14ac:dyDescent="0.25">
      <c r="B1227" s="2"/>
      <c r="D1227" s="99"/>
    </row>
    <row r="1228" spans="2:4" customFormat="1" ht="12.6" x14ac:dyDescent="0.25">
      <c r="B1228" s="2"/>
      <c r="D1228" s="99"/>
    </row>
    <row r="1229" spans="2:4" customFormat="1" ht="12.6" x14ac:dyDescent="0.25">
      <c r="B1229" s="2"/>
      <c r="D1229" s="99"/>
    </row>
    <row r="1230" spans="2:4" customFormat="1" ht="12.6" x14ac:dyDescent="0.25">
      <c r="B1230" s="2"/>
      <c r="D1230" s="99"/>
    </row>
    <row r="1231" spans="2:4" customFormat="1" ht="12.6" x14ac:dyDescent="0.25">
      <c r="B1231" s="2"/>
      <c r="D1231" s="99"/>
    </row>
    <row r="1232" spans="2:4" customFormat="1" ht="12.6" x14ac:dyDescent="0.25">
      <c r="B1232" s="2"/>
      <c r="D1232" s="99"/>
    </row>
    <row r="1233" spans="2:4" customFormat="1" ht="12.6" x14ac:dyDescent="0.25">
      <c r="B1233" s="2"/>
      <c r="D1233" s="99"/>
    </row>
    <row r="1234" spans="2:4" customFormat="1" ht="12.6" x14ac:dyDescent="0.25">
      <c r="B1234" s="2"/>
      <c r="D1234" s="99"/>
    </row>
    <row r="1235" spans="2:4" customFormat="1" ht="12.6" x14ac:dyDescent="0.25">
      <c r="B1235" s="2"/>
      <c r="D1235" s="99"/>
    </row>
    <row r="1236" spans="2:4" customFormat="1" ht="12.6" x14ac:dyDescent="0.25">
      <c r="B1236" s="2"/>
      <c r="D1236" s="99"/>
    </row>
    <row r="1237" spans="2:4" customFormat="1" ht="12.6" x14ac:dyDescent="0.25">
      <c r="B1237" s="2"/>
      <c r="D1237" s="99"/>
    </row>
    <row r="1238" spans="2:4" customFormat="1" ht="12.6" x14ac:dyDescent="0.25">
      <c r="B1238" s="2"/>
      <c r="D1238" s="99"/>
    </row>
    <row r="1239" spans="2:4" customFormat="1" ht="12.6" x14ac:dyDescent="0.25">
      <c r="B1239" s="2"/>
      <c r="D1239" s="99"/>
    </row>
    <row r="1240" spans="2:4" customFormat="1" ht="12.6" x14ac:dyDescent="0.25">
      <c r="B1240" s="2"/>
      <c r="D1240" s="99"/>
    </row>
    <row r="1241" spans="2:4" customFormat="1" ht="12.6" x14ac:dyDescent="0.25">
      <c r="B1241" s="2"/>
      <c r="D1241" s="99"/>
    </row>
    <row r="1242" spans="2:4" customFormat="1" ht="12.6" x14ac:dyDescent="0.25">
      <c r="B1242" s="2"/>
      <c r="D1242" s="99"/>
    </row>
    <row r="1243" spans="2:4" customFormat="1" ht="12.6" x14ac:dyDescent="0.25">
      <c r="B1243" s="2"/>
      <c r="D1243" s="99"/>
    </row>
    <row r="1244" spans="2:4" customFormat="1" ht="12.6" x14ac:dyDescent="0.25">
      <c r="B1244" s="2"/>
      <c r="D1244" s="99"/>
    </row>
    <row r="1245" spans="2:4" customFormat="1" ht="12.6" x14ac:dyDescent="0.25">
      <c r="B1245" s="2"/>
      <c r="D1245" s="99"/>
    </row>
    <row r="1246" spans="2:4" customFormat="1" ht="12.6" x14ac:dyDescent="0.25">
      <c r="B1246" s="2"/>
      <c r="D1246" s="99"/>
    </row>
    <row r="1247" spans="2:4" customFormat="1" ht="12.6" x14ac:dyDescent="0.25">
      <c r="B1247" s="2"/>
      <c r="D1247" s="99"/>
    </row>
    <row r="1248" spans="2:4" customFormat="1" ht="12.6" x14ac:dyDescent="0.25">
      <c r="B1248" s="2"/>
      <c r="D1248" s="99"/>
    </row>
    <row r="1249" spans="2:4" customFormat="1" ht="12.6" x14ac:dyDescent="0.25">
      <c r="B1249" s="2"/>
      <c r="D1249" s="99"/>
    </row>
    <row r="1250" spans="2:4" customFormat="1" ht="12.6" x14ac:dyDescent="0.25">
      <c r="B1250" s="2"/>
      <c r="D1250" s="99"/>
    </row>
    <row r="1251" spans="2:4" customFormat="1" ht="12.6" x14ac:dyDescent="0.25">
      <c r="B1251" s="2"/>
      <c r="D1251" s="99"/>
    </row>
    <row r="1252" spans="2:4" customFormat="1" ht="12.6" x14ac:dyDescent="0.25">
      <c r="B1252" s="2"/>
      <c r="D1252" s="99"/>
    </row>
    <row r="1253" spans="2:4" customFormat="1" ht="12.6" x14ac:dyDescent="0.25">
      <c r="B1253" s="2"/>
      <c r="D1253" s="99"/>
    </row>
    <row r="1254" spans="2:4" customFormat="1" ht="12.6" x14ac:dyDescent="0.25">
      <c r="B1254" s="2"/>
      <c r="D1254" s="99"/>
    </row>
    <row r="1255" spans="2:4" customFormat="1" ht="12.6" x14ac:dyDescent="0.25">
      <c r="B1255" s="2"/>
      <c r="D1255" s="99"/>
    </row>
    <row r="1256" spans="2:4" customFormat="1" ht="12.6" x14ac:dyDescent="0.25">
      <c r="B1256" s="2"/>
      <c r="D1256" s="99"/>
    </row>
    <row r="1257" spans="2:4" customFormat="1" ht="12.6" x14ac:dyDescent="0.25">
      <c r="B1257" s="2"/>
      <c r="D1257" s="99"/>
    </row>
    <row r="1258" spans="2:4" customFormat="1" ht="12.6" x14ac:dyDescent="0.25">
      <c r="B1258" s="2"/>
      <c r="D1258" s="99"/>
    </row>
    <row r="1259" spans="2:4" customFormat="1" ht="12.6" x14ac:dyDescent="0.25">
      <c r="B1259" s="2"/>
      <c r="D1259" s="99"/>
    </row>
    <row r="1260" spans="2:4" customFormat="1" ht="12.6" x14ac:dyDescent="0.25">
      <c r="B1260" s="2"/>
      <c r="D1260" s="99"/>
    </row>
    <row r="1261" spans="2:4" customFormat="1" ht="12.6" x14ac:dyDescent="0.25">
      <c r="B1261" s="2"/>
      <c r="D1261" s="99"/>
    </row>
    <row r="1262" spans="2:4" customFormat="1" ht="12.6" x14ac:dyDescent="0.25">
      <c r="B1262" s="2"/>
      <c r="D1262" s="99"/>
    </row>
    <row r="1263" spans="2:4" customFormat="1" ht="12.6" x14ac:dyDescent="0.25">
      <c r="B1263" s="2"/>
      <c r="D1263" s="99"/>
    </row>
    <row r="1264" spans="2:4" customFormat="1" ht="12.6" x14ac:dyDescent="0.25">
      <c r="B1264" s="2"/>
      <c r="D1264" s="99"/>
    </row>
    <row r="1265" spans="2:4" customFormat="1" ht="12.6" x14ac:dyDescent="0.25">
      <c r="B1265" s="2"/>
      <c r="D1265" s="99"/>
    </row>
    <row r="1266" spans="2:4" customFormat="1" ht="12.6" x14ac:dyDescent="0.25">
      <c r="B1266" s="2"/>
      <c r="D1266" s="99"/>
    </row>
    <row r="1267" spans="2:4" customFormat="1" ht="12.6" x14ac:dyDescent="0.25">
      <c r="B1267" s="2"/>
      <c r="D1267" s="99"/>
    </row>
    <row r="1268" spans="2:4" customFormat="1" ht="12.6" x14ac:dyDescent="0.25">
      <c r="B1268" s="2"/>
      <c r="D1268" s="99"/>
    </row>
    <row r="1269" spans="2:4" customFormat="1" ht="12.6" x14ac:dyDescent="0.25">
      <c r="B1269" s="2"/>
      <c r="D1269" s="99"/>
    </row>
    <row r="1270" spans="2:4" customFormat="1" ht="12.6" x14ac:dyDescent="0.25">
      <c r="B1270" s="2"/>
      <c r="D1270" s="99"/>
    </row>
    <row r="1271" spans="2:4" customFormat="1" ht="12.6" x14ac:dyDescent="0.25">
      <c r="B1271" s="2"/>
      <c r="D1271" s="99"/>
    </row>
    <row r="1272" spans="2:4" customFormat="1" ht="12.6" x14ac:dyDescent="0.25">
      <c r="B1272" s="2"/>
      <c r="D1272" s="99"/>
    </row>
    <row r="1273" spans="2:4" customFormat="1" ht="12.6" x14ac:dyDescent="0.25">
      <c r="B1273" s="2"/>
      <c r="D1273" s="99"/>
    </row>
    <row r="1274" spans="2:4" customFormat="1" ht="12.6" x14ac:dyDescent="0.25">
      <c r="B1274" s="2"/>
      <c r="D1274" s="99"/>
    </row>
    <row r="1275" spans="2:4" customFormat="1" ht="12.6" x14ac:dyDescent="0.25">
      <c r="B1275" s="2"/>
      <c r="D1275" s="99"/>
    </row>
    <row r="1276" spans="2:4" customFormat="1" ht="12.6" x14ac:dyDescent="0.25">
      <c r="B1276" s="2"/>
      <c r="D1276" s="99"/>
    </row>
    <row r="1277" spans="2:4" customFormat="1" ht="12.6" x14ac:dyDescent="0.25">
      <c r="B1277" s="2"/>
      <c r="D1277" s="99"/>
    </row>
    <row r="1278" spans="2:4" customFormat="1" ht="12.6" x14ac:dyDescent="0.25">
      <c r="B1278" s="2"/>
      <c r="D1278" s="99"/>
    </row>
    <row r="1279" spans="2:4" customFormat="1" ht="12.6" x14ac:dyDescent="0.25">
      <c r="B1279" s="2"/>
      <c r="D1279" s="99"/>
    </row>
    <row r="1280" spans="2:4" customFormat="1" ht="12.6" x14ac:dyDescent="0.25">
      <c r="B1280" s="2"/>
      <c r="D1280" s="99"/>
    </row>
    <row r="1281" spans="2:4" customFormat="1" ht="12.6" x14ac:dyDescent="0.25">
      <c r="B1281" s="2"/>
      <c r="D1281" s="99"/>
    </row>
    <row r="1282" spans="2:4" customFormat="1" ht="12.6" x14ac:dyDescent="0.25">
      <c r="B1282" s="2"/>
      <c r="D1282" s="99"/>
    </row>
    <row r="1283" spans="2:4" customFormat="1" ht="12.6" x14ac:dyDescent="0.25">
      <c r="B1283" s="2"/>
      <c r="D1283" s="99"/>
    </row>
    <row r="1284" spans="2:4" customFormat="1" ht="12.6" x14ac:dyDescent="0.25">
      <c r="B1284" s="2"/>
      <c r="D1284" s="99"/>
    </row>
    <row r="1285" spans="2:4" customFormat="1" ht="12.6" x14ac:dyDescent="0.25">
      <c r="B1285" s="2"/>
      <c r="D1285" s="99"/>
    </row>
    <row r="1286" spans="2:4" customFormat="1" ht="12.6" x14ac:dyDescent="0.25">
      <c r="B1286" s="2"/>
      <c r="D1286" s="99"/>
    </row>
    <row r="1287" spans="2:4" customFormat="1" ht="12.6" x14ac:dyDescent="0.25">
      <c r="B1287" s="2"/>
      <c r="D1287" s="99"/>
    </row>
    <row r="1288" spans="2:4" customFormat="1" ht="12.6" x14ac:dyDescent="0.25">
      <c r="B1288" s="2"/>
      <c r="D1288" s="99"/>
    </row>
    <row r="1289" spans="2:4" customFormat="1" ht="12.6" x14ac:dyDescent="0.25">
      <c r="B1289" s="2"/>
      <c r="D1289" s="99"/>
    </row>
    <row r="1290" spans="2:4" customFormat="1" ht="12.6" x14ac:dyDescent="0.25">
      <c r="B1290" s="2"/>
      <c r="D1290" s="99"/>
    </row>
    <row r="1291" spans="2:4" customFormat="1" ht="12.6" x14ac:dyDescent="0.25">
      <c r="B1291" s="2"/>
      <c r="D1291" s="99"/>
    </row>
    <row r="1292" spans="2:4" customFormat="1" ht="12.6" x14ac:dyDescent="0.25">
      <c r="B1292" s="2"/>
      <c r="D1292" s="99"/>
    </row>
    <row r="1293" spans="2:4" customFormat="1" ht="12.6" x14ac:dyDescent="0.25">
      <c r="B1293" s="2"/>
      <c r="D1293" s="99"/>
    </row>
    <row r="1294" spans="2:4" customFormat="1" ht="12.6" x14ac:dyDescent="0.25">
      <c r="B1294" s="2"/>
      <c r="D1294" s="99"/>
    </row>
    <row r="1295" spans="2:4" customFormat="1" ht="12.6" x14ac:dyDescent="0.25">
      <c r="B1295" s="2"/>
      <c r="D1295" s="99"/>
    </row>
    <row r="1296" spans="2:4" customFormat="1" ht="12.6" x14ac:dyDescent="0.25">
      <c r="B1296" s="2"/>
      <c r="D1296" s="99"/>
    </row>
    <row r="1297" spans="2:4" customFormat="1" ht="12.6" x14ac:dyDescent="0.25">
      <c r="B1297" s="2"/>
      <c r="D1297" s="99"/>
    </row>
    <row r="1298" spans="2:4" customFormat="1" ht="12.6" x14ac:dyDescent="0.25">
      <c r="B1298" s="2"/>
      <c r="D1298" s="99"/>
    </row>
    <row r="1299" spans="2:4" customFormat="1" ht="12.6" x14ac:dyDescent="0.25">
      <c r="B1299" s="2"/>
      <c r="D1299" s="99"/>
    </row>
    <row r="1300" spans="2:4" customFormat="1" ht="12.6" x14ac:dyDescent="0.25">
      <c r="B1300" s="2"/>
      <c r="D1300" s="99"/>
    </row>
    <row r="1301" spans="2:4" customFormat="1" ht="12.6" x14ac:dyDescent="0.25">
      <c r="B1301" s="2"/>
      <c r="D1301" s="99"/>
    </row>
    <row r="1302" spans="2:4" customFormat="1" ht="12.6" x14ac:dyDescent="0.25">
      <c r="B1302" s="2"/>
      <c r="D1302" s="99"/>
    </row>
    <row r="1303" spans="2:4" customFormat="1" ht="12.6" x14ac:dyDescent="0.25">
      <c r="B1303" s="2"/>
      <c r="D1303" s="99"/>
    </row>
    <row r="1304" spans="2:4" customFormat="1" ht="12.6" x14ac:dyDescent="0.25">
      <c r="B1304" s="2"/>
      <c r="D1304" s="99"/>
    </row>
    <row r="1305" spans="2:4" customFormat="1" ht="12.6" x14ac:dyDescent="0.25">
      <c r="B1305" s="2"/>
      <c r="D1305" s="99"/>
    </row>
    <row r="1306" spans="2:4" customFormat="1" ht="12.6" x14ac:dyDescent="0.25">
      <c r="B1306" s="2"/>
      <c r="D1306" s="99"/>
    </row>
    <row r="1307" spans="2:4" customFormat="1" ht="12.6" x14ac:dyDescent="0.25">
      <c r="B1307" s="2"/>
      <c r="D1307" s="99"/>
    </row>
    <row r="1308" spans="2:4" customFormat="1" ht="12.6" x14ac:dyDescent="0.25">
      <c r="B1308" s="2"/>
      <c r="D1308" s="99"/>
    </row>
    <row r="1309" spans="2:4" customFormat="1" ht="12.6" x14ac:dyDescent="0.25">
      <c r="B1309" s="2"/>
      <c r="D1309" s="99"/>
    </row>
    <row r="1310" spans="2:4" customFormat="1" ht="12.6" x14ac:dyDescent="0.25">
      <c r="B1310" s="2"/>
      <c r="D1310" s="99"/>
    </row>
    <row r="1311" spans="2:4" customFormat="1" ht="12.6" x14ac:dyDescent="0.25">
      <c r="B1311" s="2"/>
      <c r="D1311" s="99"/>
    </row>
    <row r="1312" spans="2:4" customFormat="1" ht="12.6" x14ac:dyDescent="0.25">
      <c r="B1312" s="2"/>
      <c r="D1312" s="99"/>
    </row>
    <row r="1313" spans="2:4" customFormat="1" ht="12.6" x14ac:dyDescent="0.25">
      <c r="B1313" s="2"/>
      <c r="D1313" s="99"/>
    </row>
    <row r="1314" spans="2:4" customFormat="1" ht="12.6" x14ac:dyDescent="0.25">
      <c r="B1314" s="2"/>
      <c r="D1314" s="99"/>
    </row>
    <row r="1315" spans="2:4" customFormat="1" ht="12.6" x14ac:dyDescent="0.25">
      <c r="B1315" s="2"/>
      <c r="D1315" s="99"/>
    </row>
    <row r="1316" spans="2:4" customFormat="1" ht="12.6" x14ac:dyDescent="0.25">
      <c r="B1316" s="2"/>
      <c r="D1316" s="99"/>
    </row>
    <row r="1317" spans="2:4" customFormat="1" ht="12.6" x14ac:dyDescent="0.25">
      <c r="B1317" s="2"/>
      <c r="D1317" s="99"/>
    </row>
    <row r="1318" spans="2:4" customFormat="1" ht="12.6" x14ac:dyDescent="0.25">
      <c r="B1318" s="2"/>
      <c r="D1318" s="99"/>
    </row>
    <row r="1319" spans="2:4" customFormat="1" ht="12.6" x14ac:dyDescent="0.25">
      <c r="B1319" s="2"/>
      <c r="D1319" s="99"/>
    </row>
    <row r="1320" spans="2:4" customFormat="1" ht="12.6" x14ac:dyDescent="0.25">
      <c r="B1320" s="2"/>
      <c r="D1320" s="99"/>
    </row>
    <row r="1321" spans="2:4" customFormat="1" ht="12.6" x14ac:dyDescent="0.25">
      <c r="B1321" s="2"/>
      <c r="D1321" s="99"/>
    </row>
    <row r="1322" spans="2:4" customFormat="1" ht="12.6" x14ac:dyDescent="0.25">
      <c r="B1322" s="2"/>
      <c r="D1322" s="99"/>
    </row>
    <row r="1323" spans="2:4" customFormat="1" ht="12.6" x14ac:dyDescent="0.25">
      <c r="B1323" s="2"/>
      <c r="D1323" s="99"/>
    </row>
    <row r="1324" spans="2:4" customFormat="1" ht="12.6" x14ac:dyDescent="0.25">
      <c r="B1324" s="2"/>
      <c r="D1324" s="99"/>
    </row>
    <row r="1325" spans="2:4" customFormat="1" ht="12.6" x14ac:dyDescent="0.25">
      <c r="B1325" s="2"/>
      <c r="D1325" s="99"/>
    </row>
    <row r="1326" spans="2:4" customFormat="1" ht="12.6" x14ac:dyDescent="0.25">
      <c r="B1326" s="2"/>
      <c r="D1326" s="99"/>
    </row>
    <row r="1327" spans="2:4" customFormat="1" ht="12.6" x14ac:dyDescent="0.25">
      <c r="B1327" s="2"/>
      <c r="D1327" s="99"/>
    </row>
    <row r="1328" spans="2:4" customFormat="1" ht="12.6" x14ac:dyDescent="0.25">
      <c r="B1328" s="2"/>
      <c r="D1328" s="99"/>
    </row>
    <row r="1329" spans="2:4" customFormat="1" ht="12.6" x14ac:dyDescent="0.25">
      <c r="B1329" s="2"/>
      <c r="D1329" s="99"/>
    </row>
    <row r="1330" spans="2:4" customFormat="1" ht="12.6" x14ac:dyDescent="0.25">
      <c r="B1330" s="2"/>
      <c r="D1330" s="99"/>
    </row>
    <row r="1331" spans="2:4" customFormat="1" ht="12.6" x14ac:dyDescent="0.25">
      <c r="B1331" s="2"/>
      <c r="D1331" s="99"/>
    </row>
    <row r="1332" spans="2:4" customFormat="1" ht="12.6" x14ac:dyDescent="0.25">
      <c r="B1332" s="2"/>
      <c r="D1332" s="99"/>
    </row>
    <row r="1333" spans="2:4" customFormat="1" ht="12.6" x14ac:dyDescent="0.25">
      <c r="B1333" s="2"/>
      <c r="D1333" s="99"/>
    </row>
    <row r="1334" spans="2:4" customFormat="1" ht="12.6" x14ac:dyDescent="0.25">
      <c r="B1334" s="2"/>
      <c r="D1334" s="99"/>
    </row>
    <row r="1335" spans="2:4" customFormat="1" ht="12.6" x14ac:dyDescent="0.25">
      <c r="B1335" s="2"/>
      <c r="D1335" s="99"/>
    </row>
    <row r="1336" spans="2:4" customFormat="1" ht="12.6" x14ac:dyDescent="0.25">
      <c r="B1336" s="2"/>
      <c r="D1336" s="99"/>
    </row>
    <row r="1337" spans="2:4" customFormat="1" ht="12.6" x14ac:dyDescent="0.25">
      <c r="B1337" s="2"/>
      <c r="D1337" s="99"/>
    </row>
    <row r="1338" spans="2:4" customFormat="1" ht="12.6" x14ac:dyDescent="0.25">
      <c r="B1338" s="2"/>
      <c r="D1338" s="99"/>
    </row>
    <row r="1339" spans="2:4" customFormat="1" ht="12.6" x14ac:dyDescent="0.25">
      <c r="B1339" s="2"/>
      <c r="D1339" s="99"/>
    </row>
    <row r="1340" spans="2:4" customFormat="1" ht="12.6" x14ac:dyDescent="0.25">
      <c r="B1340" s="2"/>
      <c r="D1340" s="99"/>
    </row>
    <row r="1341" spans="2:4" customFormat="1" ht="12.6" x14ac:dyDescent="0.25">
      <c r="B1341" s="2"/>
      <c r="D1341" s="99"/>
    </row>
    <row r="1342" spans="2:4" customFormat="1" ht="12.6" x14ac:dyDescent="0.25">
      <c r="B1342" s="2"/>
      <c r="D1342" s="99"/>
    </row>
    <row r="1343" spans="2:4" customFormat="1" ht="12.6" x14ac:dyDescent="0.25">
      <c r="B1343" s="2"/>
      <c r="D1343" s="99"/>
    </row>
    <row r="1344" spans="2:4" customFormat="1" ht="12.6" x14ac:dyDescent="0.25">
      <c r="B1344" s="2"/>
      <c r="D1344" s="99"/>
    </row>
    <row r="1345" spans="2:4" customFormat="1" ht="12.6" x14ac:dyDescent="0.25">
      <c r="B1345" s="2"/>
      <c r="D1345" s="99"/>
    </row>
    <row r="1346" spans="2:4" customFormat="1" ht="12.6" x14ac:dyDescent="0.25">
      <c r="B1346" s="2"/>
      <c r="D1346" s="99"/>
    </row>
    <row r="1347" spans="2:4" customFormat="1" ht="12.6" x14ac:dyDescent="0.25">
      <c r="B1347" s="2"/>
      <c r="D1347" s="99"/>
    </row>
    <row r="1348" spans="2:4" customFormat="1" ht="12.6" x14ac:dyDescent="0.25">
      <c r="B1348" s="2"/>
      <c r="D1348" s="99"/>
    </row>
    <row r="1349" spans="2:4" customFormat="1" ht="12.6" x14ac:dyDescent="0.25">
      <c r="B1349" s="2"/>
      <c r="D1349" s="99"/>
    </row>
    <row r="1350" spans="2:4" customFormat="1" ht="12.6" x14ac:dyDescent="0.25">
      <c r="B1350" s="2"/>
      <c r="D1350" s="99"/>
    </row>
    <row r="1351" spans="2:4" customFormat="1" ht="12.6" x14ac:dyDescent="0.25">
      <c r="B1351" s="2"/>
      <c r="D1351" s="99"/>
    </row>
    <row r="1352" spans="2:4" customFormat="1" ht="12.6" x14ac:dyDescent="0.25">
      <c r="B1352" s="2"/>
      <c r="D1352" s="99"/>
    </row>
    <row r="1353" spans="2:4" customFormat="1" ht="12.6" x14ac:dyDescent="0.25">
      <c r="B1353" s="2"/>
      <c r="D1353" s="99"/>
    </row>
    <row r="1354" spans="2:4" customFormat="1" ht="12.6" x14ac:dyDescent="0.25">
      <c r="B1354" s="2"/>
      <c r="D1354" s="99"/>
    </row>
    <row r="1355" spans="2:4" customFormat="1" ht="12.6" x14ac:dyDescent="0.25">
      <c r="B1355" s="2"/>
      <c r="D1355" s="99"/>
    </row>
    <row r="1356" spans="2:4" customFormat="1" ht="12.6" x14ac:dyDescent="0.25">
      <c r="B1356" s="2"/>
      <c r="D1356" s="99"/>
    </row>
    <row r="1357" spans="2:4" customFormat="1" ht="12.6" x14ac:dyDescent="0.25">
      <c r="B1357" s="2"/>
      <c r="D1357" s="99"/>
    </row>
    <row r="1358" spans="2:4" customFormat="1" ht="12.6" x14ac:dyDescent="0.25">
      <c r="B1358" s="2"/>
      <c r="D1358" s="99"/>
    </row>
    <row r="1359" spans="2:4" customFormat="1" ht="12.6" x14ac:dyDescent="0.25">
      <c r="B1359" s="2"/>
      <c r="D1359" s="99"/>
    </row>
    <row r="1360" spans="2:4" customFormat="1" ht="12.6" x14ac:dyDescent="0.25">
      <c r="B1360" s="2"/>
      <c r="D1360" s="99"/>
    </row>
    <row r="1361" spans="2:4" customFormat="1" ht="12.6" x14ac:dyDescent="0.25">
      <c r="B1361" s="2"/>
      <c r="D1361" s="99"/>
    </row>
    <row r="1362" spans="2:4" customFormat="1" ht="12.6" x14ac:dyDescent="0.25">
      <c r="B1362" s="2"/>
      <c r="D1362" s="99"/>
    </row>
    <row r="1363" spans="2:4" customFormat="1" ht="12.6" x14ac:dyDescent="0.25">
      <c r="B1363" s="2"/>
      <c r="D1363" s="99"/>
    </row>
    <row r="1364" spans="2:4" customFormat="1" ht="12.6" x14ac:dyDescent="0.25">
      <c r="B1364" s="2"/>
      <c r="D1364" s="99"/>
    </row>
    <row r="1365" spans="2:4" customFormat="1" ht="12.6" x14ac:dyDescent="0.25">
      <c r="B1365" s="2"/>
      <c r="D1365" s="99"/>
    </row>
    <row r="1366" spans="2:4" customFormat="1" ht="12.6" x14ac:dyDescent="0.25">
      <c r="B1366" s="2"/>
      <c r="D1366" s="99"/>
    </row>
    <row r="1367" spans="2:4" customFormat="1" ht="12.6" x14ac:dyDescent="0.25">
      <c r="B1367" s="2"/>
      <c r="D1367" s="99"/>
    </row>
    <row r="1368" spans="2:4" customFormat="1" ht="12.6" x14ac:dyDescent="0.25">
      <c r="B1368" s="2"/>
      <c r="D1368" s="99"/>
    </row>
    <row r="1369" spans="2:4" customFormat="1" ht="12.6" x14ac:dyDescent="0.25">
      <c r="B1369" s="2"/>
      <c r="D1369" s="99"/>
    </row>
    <row r="1370" spans="2:4" customFormat="1" ht="12.6" x14ac:dyDescent="0.25">
      <c r="B1370" s="2"/>
      <c r="D1370" s="99"/>
    </row>
    <row r="1371" spans="2:4" customFormat="1" ht="12.6" x14ac:dyDescent="0.25">
      <c r="B1371" s="2"/>
      <c r="D1371" s="99"/>
    </row>
    <row r="1372" spans="2:4" customFormat="1" ht="12.6" x14ac:dyDescent="0.25">
      <c r="B1372" s="2"/>
      <c r="D1372" s="99"/>
    </row>
    <row r="1373" spans="2:4" customFormat="1" ht="12.6" x14ac:dyDescent="0.25">
      <c r="B1373" s="2"/>
      <c r="D1373" s="99"/>
    </row>
    <row r="1374" spans="2:4" customFormat="1" ht="12.6" x14ac:dyDescent="0.25">
      <c r="B1374" s="2"/>
      <c r="D1374" s="99"/>
    </row>
    <row r="1375" spans="2:4" customFormat="1" ht="12.6" x14ac:dyDescent="0.25">
      <c r="B1375" s="2"/>
      <c r="D1375" s="99"/>
    </row>
    <row r="1376" spans="2:4" customFormat="1" ht="12.6" x14ac:dyDescent="0.25">
      <c r="B1376" s="2"/>
      <c r="D1376" s="99"/>
    </row>
    <row r="1377" spans="2:4" customFormat="1" ht="12.6" x14ac:dyDescent="0.25">
      <c r="B1377" s="2"/>
      <c r="D1377" s="99"/>
    </row>
    <row r="1378" spans="2:4" customFormat="1" ht="12.6" x14ac:dyDescent="0.25">
      <c r="B1378" s="2"/>
      <c r="D1378" s="99"/>
    </row>
    <row r="1379" spans="2:4" customFormat="1" ht="12.6" x14ac:dyDescent="0.25">
      <c r="B1379" s="2"/>
      <c r="D1379" s="99"/>
    </row>
    <row r="1380" spans="2:4" customFormat="1" ht="12.6" x14ac:dyDescent="0.25">
      <c r="B1380" s="2"/>
      <c r="D1380" s="99"/>
    </row>
    <row r="1381" spans="2:4" customFormat="1" ht="12.6" x14ac:dyDescent="0.25">
      <c r="B1381" s="2"/>
      <c r="D1381" s="99"/>
    </row>
    <row r="1382" spans="2:4" customFormat="1" ht="12.6" x14ac:dyDescent="0.25">
      <c r="B1382" s="2"/>
      <c r="D1382" s="99"/>
    </row>
    <row r="1383" spans="2:4" customFormat="1" ht="12.6" x14ac:dyDescent="0.25">
      <c r="B1383" s="2"/>
      <c r="D1383" s="99"/>
    </row>
    <row r="1384" spans="2:4" customFormat="1" ht="12.6" x14ac:dyDescent="0.25">
      <c r="B1384" s="2"/>
      <c r="D1384" s="99"/>
    </row>
    <row r="1385" spans="2:4" customFormat="1" ht="12.6" x14ac:dyDescent="0.25">
      <c r="B1385" s="2"/>
      <c r="D1385" s="99"/>
    </row>
    <row r="1386" spans="2:4" customFormat="1" ht="12.6" x14ac:dyDescent="0.25">
      <c r="B1386" s="2"/>
      <c r="D1386" s="99"/>
    </row>
    <row r="1387" spans="2:4" customFormat="1" ht="12.6" x14ac:dyDescent="0.25">
      <c r="B1387" s="2"/>
      <c r="D1387" s="99"/>
    </row>
    <row r="1388" spans="2:4" customFormat="1" ht="12.6" x14ac:dyDescent="0.25">
      <c r="B1388" s="2"/>
      <c r="D1388" s="99"/>
    </row>
    <row r="1389" spans="2:4" customFormat="1" ht="12.6" x14ac:dyDescent="0.25">
      <c r="B1389" s="2"/>
      <c r="D1389" s="99"/>
    </row>
    <row r="1390" spans="2:4" customFormat="1" ht="12.6" x14ac:dyDescent="0.25">
      <c r="B1390" s="2"/>
      <c r="D1390" s="99"/>
    </row>
    <row r="1391" spans="2:4" customFormat="1" ht="12.6" x14ac:dyDescent="0.25">
      <c r="B1391" s="2"/>
      <c r="D1391" s="99"/>
    </row>
    <row r="1392" spans="2:4" customFormat="1" ht="12.6" x14ac:dyDescent="0.25">
      <c r="B1392" s="2"/>
      <c r="D1392" s="99"/>
    </row>
    <row r="1393" spans="2:4" customFormat="1" ht="12.6" x14ac:dyDescent="0.25">
      <c r="B1393" s="2"/>
      <c r="D1393" s="99"/>
    </row>
    <row r="1394" spans="2:4" customFormat="1" ht="12.6" x14ac:dyDescent="0.25">
      <c r="B1394" s="2"/>
      <c r="D1394" s="99"/>
    </row>
    <row r="1395" spans="2:4" customFormat="1" ht="12.6" x14ac:dyDescent="0.25">
      <c r="B1395" s="2"/>
      <c r="D1395" s="99"/>
    </row>
    <row r="1396" spans="2:4" customFormat="1" ht="12.6" x14ac:dyDescent="0.25">
      <c r="B1396" s="2"/>
      <c r="D1396" s="99"/>
    </row>
    <row r="1397" spans="2:4" customFormat="1" ht="12.6" x14ac:dyDescent="0.25">
      <c r="B1397" s="2"/>
      <c r="D1397" s="99"/>
    </row>
    <row r="1398" spans="2:4" customFormat="1" ht="12.6" x14ac:dyDescent="0.25">
      <c r="B1398" s="2"/>
      <c r="D1398" s="99"/>
    </row>
    <row r="1399" spans="2:4" customFormat="1" ht="12.6" x14ac:dyDescent="0.25">
      <c r="B1399" s="2"/>
      <c r="D1399" s="99"/>
    </row>
    <row r="1400" spans="2:4" customFormat="1" ht="12.6" x14ac:dyDescent="0.25">
      <c r="B1400" s="2"/>
      <c r="D1400" s="99"/>
    </row>
    <row r="1401" spans="2:4" customFormat="1" ht="12.6" x14ac:dyDescent="0.25">
      <c r="B1401" s="2"/>
      <c r="D1401" s="99"/>
    </row>
    <row r="1402" spans="2:4" customFormat="1" ht="12.6" x14ac:dyDescent="0.25">
      <c r="B1402" s="2"/>
      <c r="D1402" s="99"/>
    </row>
    <row r="1403" spans="2:4" customFormat="1" ht="12.6" x14ac:dyDescent="0.25">
      <c r="B1403" s="2"/>
      <c r="D1403" s="99"/>
    </row>
    <row r="1404" spans="2:4" customFormat="1" ht="12.6" x14ac:dyDescent="0.25">
      <c r="B1404" s="2"/>
      <c r="D1404" s="99"/>
    </row>
    <row r="1405" spans="2:4" customFormat="1" ht="12.6" x14ac:dyDescent="0.25">
      <c r="B1405" s="2"/>
      <c r="D1405" s="99"/>
    </row>
    <row r="1406" spans="2:4" customFormat="1" ht="12.6" x14ac:dyDescent="0.25">
      <c r="B1406" s="2"/>
      <c r="D1406" s="99"/>
    </row>
    <row r="1407" spans="2:4" customFormat="1" ht="12.6" x14ac:dyDescent="0.25">
      <c r="B1407" s="2"/>
      <c r="D1407" s="99"/>
    </row>
    <row r="1408" spans="2:4" customFormat="1" ht="12.6" x14ac:dyDescent="0.25">
      <c r="B1408" s="2"/>
      <c r="D1408" s="99"/>
    </row>
    <row r="1409" spans="2:4" customFormat="1" ht="12.6" x14ac:dyDescent="0.25">
      <c r="B1409" s="2"/>
      <c r="D1409" s="99"/>
    </row>
    <row r="1410" spans="2:4" customFormat="1" ht="12.6" x14ac:dyDescent="0.25">
      <c r="B1410" s="2"/>
      <c r="D1410" s="99"/>
    </row>
    <row r="1411" spans="2:4" customFormat="1" ht="12.6" x14ac:dyDescent="0.25">
      <c r="B1411" s="2"/>
      <c r="D1411" s="99"/>
    </row>
    <row r="1412" spans="2:4" customFormat="1" ht="12.6" x14ac:dyDescent="0.25">
      <c r="B1412" s="2"/>
      <c r="D1412" s="99"/>
    </row>
    <row r="1413" spans="2:4" customFormat="1" ht="12.6" x14ac:dyDescent="0.25">
      <c r="B1413" s="2"/>
      <c r="D1413" s="99"/>
    </row>
    <row r="1414" spans="2:4" customFormat="1" ht="12.6" x14ac:dyDescent="0.25">
      <c r="B1414" s="2"/>
      <c r="D1414" s="99"/>
    </row>
    <row r="1415" spans="2:4" customFormat="1" ht="12.6" x14ac:dyDescent="0.25">
      <c r="B1415" s="2"/>
      <c r="D1415" s="99"/>
    </row>
    <row r="1416" spans="2:4" customFormat="1" ht="12.6" x14ac:dyDescent="0.25">
      <c r="B1416" s="2"/>
      <c r="D1416" s="99"/>
    </row>
    <row r="1417" spans="2:4" customFormat="1" ht="12.6" x14ac:dyDescent="0.25">
      <c r="B1417" s="2"/>
      <c r="D1417" s="99"/>
    </row>
    <row r="1418" spans="2:4" customFormat="1" ht="12.6" x14ac:dyDescent="0.25">
      <c r="B1418" s="2"/>
      <c r="D1418" s="99"/>
    </row>
    <row r="1419" spans="2:4" customFormat="1" ht="12.6" x14ac:dyDescent="0.25">
      <c r="B1419" s="2"/>
      <c r="D1419" s="99"/>
    </row>
    <row r="1420" spans="2:4" customFormat="1" ht="12.6" x14ac:dyDescent="0.25">
      <c r="B1420" s="2"/>
      <c r="D1420" s="99"/>
    </row>
    <row r="1421" spans="2:4" customFormat="1" ht="12.6" x14ac:dyDescent="0.25">
      <c r="B1421" s="2"/>
      <c r="D1421" s="99"/>
    </row>
    <row r="1422" spans="2:4" customFormat="1" ht="12.6" x14ac:dyDescent="0.25">
      <c r="B1422" s="2"/>
      <c r="D1422" s="99"/>
    </row>
    <row r="1423" spans="2:4" customFormat="1" ht="12.6" x14ac:dyDescent="0.25">
      <c r="B1423" s="2"/>
      <c r="D1423" s="99"/>
    </row>
    <row r="1424" spans="2:4" customFormat="1" ht="12.6" x14ac:dyDescent="0.25">
      <c r="B1424" s="2"/>
      <c r="D1424" s="99"/>
    </row>
    <row r="1425" spans="2:4" customFormat="1" ht="12.6" x14ac:dyDescent="0.25">
      <c r="B1425" s="2"/>
      <c r="D1425" s="99"/>
    </row>
    <row r="1426" spans="2:4" customFormat="1" ht="12.6" x14ac:dyDescent="0.25">
      <c r="B1426" s="2"/>
      <c r="D1426" s="99"/>
    </row>
    <row r="1427" spans="2:4" customFormat="1" ht="12.6" x14ac:dyDescent="0.25">
      <c r="B1427" s="2"/>
      <c r="D1427" s="99"/>
    </row>
    <row r="1428" spans="2:4" customFormat="1" ht="12.6" x14ac:dyDescent="0.25">
      <c r="B1428" s="2"/>
      <c r="D1428" s="99"/>
    </row>
    <row r="1429" spans="2:4" customFormat="1" ht="12.6" x14ac:dyDescent="0.25">
      <c r="B1429" s="2"/>
      <c r="D1429" s="99"/>
    </row>
    <row r="1430" spans="2:4" customFormat="1" ht="12.6" x14ac:dyDescent="0.25">
      <c r="B1430" s="2"/>
      <c r="D1430" s="99"/>
    </row>
    <row r="1431" spans="2:4" customFormat="1" ht="12.6" x14ac:dyDescent="0.25">
      <c r="B1431" s="2"/>
      <c r="D1431" s="99"/>
    </row>
    <row r="1432" spans="2:4" customFormat="1" ht="12.6" x14ac:dyDescent="0.25">
      <c r="B1432" s="2"/>
      <c r="D1432" s="99"/>
    </row>
    <row r="1433" spans="2:4" customFormat="1" ht="12.6" x14ac:dyDescent="0.25">
      <c r="B1433" s="2"/>
      <c r="D1433" s="99"/>
    </row>
    <row r="1434" spans="2:4" customFormat="1" ht="12.6" x14ac:dyDescent="0.25">
      <c r="B1434" s="2"/>
      <c r="D1434" s="99"/>
    </row>
    <row r="1435" spans="2:4" customFormat="1" ht="12.6" x14ac:dyDescent="0.25">
      <c r="B1435" s="2"/>
      <c r="D1435" s="99"/>
    </row>
    <row r="1436" spans="2:4" customFormat="1" ht="12.6" x14ac:dyDescent="0.25">
      <c r="B1436" s="2"/>
      <c r="D1436" s="99"/>
    </row>
    <row r="1437" spans="2:4" customFormat="1" ht="12.6" x14ac:dyDescent="0.25">
      <c r="B1437" s="2"/>
      <c r="D1437" s="99"/>
    </row>
    <row r="1438" spans="2:4" customFormat="1" ht="12.6" x14ac:dyDescent="0.25">
      <c r="B1438" s="2"/>
      <c r="D1438" s="99"/>
    </row>
    <row r="1439" spans="2:4" customFormat="1" ht="12.6" x14ac:dyDescent="0.25">
      <c r="B1439" s="2"/>
      <c r="D1439" s="99"/>
    </row>
    <row r="1440" spans="2:4" customFormat="1" ht="12.6" x14ac:dyDescent="0.25">
      <c r="B1440" s="2"/>
      <c r="D1440" s="99"/>
    </row>
    <row r="1441" spans="2:4" customFormat="1" ht="12.6" x14ac:dyDescent="0.25">
      <c r="B1441" s="2"/>
      <c r="D1441" s="99"/>
    </row>
    <row r="1442" spans="2:4" customFormat="1" ht="12.6" x14ac:dyDescent="0.25">
      <c r="B1442" s="2"/>
      <c r="D1442" s="99"/>
    </row>
    <row r="1443" spans="2:4" customFormat="1" ht="12.6" x14ac:dyDescent="0.25">
      <c r="B1443" s="2"/>
      <c r="D1443" s="99"/>
    </row>
    <row r="1444" spans="2:4" customFormat="1" ht="12.6" x14ac:dyDescent="0.25">
      <c r="B1444" s="2"/>
      <c r="D1444" s="99"/>
    </row>
    <row r="1445" spans="2:4" customFormat="1" ht="12.6" x14ac:dyDescent="0.25">
      <c r="B1445" s="2"/>
      <c r="D1445" s="99"/>
    </row>
    <row r="1446" spans="2:4" customFormat="1" ht="12.6" x14ac:dyDescent="0.25">
      <c r="B1446" s="2"/>
      <c r="D1446" s="99"/>
    </row>
    <row r="1447" spans="2:4" customFormat="1" ht="12.6" x14ac:dyDescent="0.25">
      <c r="B1447" s="2"/>
      <c r="D1447" s="99"/>
    </row>
    <row r="1448" spans="2:4" customFormat="1" ht="12.6" x14ac:dyDescent="0.25">
      <c r="B1448" s="2"/>
      <c r="D1448" s="99"/>
    </row>
    <row r="1449" spans="2:4" customFormat="1" ht="12.6" x14ac:dyDescent="0.25">
      <c r="B1449" s="2"/>
      <c r="D1449" s="99"/>
    </row>
    <row r="1450" spans="2:4" customFormat="1" ht="12.6" x14ac:dyDescent="0.25">
      <c r="B1450" s="2"/>
      <c r="D1450" s="99"/>
    </row>
    <row r="1451" spans="2:4" customFormat="1" ht="12.6" x14ac:dyDescent="0.25">
      <c r="B1451" s="2"/>
      <c r="D1451" s="99"/>
    </row>
    <row r="1452" spans="2:4" customFormat="1" ht="12.6" x14ac:dyDescent="0.25">
      <c r="B1452" s="2"/>
      <c r="D1452" s="99"/>
    </row>
    <row r="1453" spans="2:4" customFormat="1" ht="12.6" x14ac:dyDescent="0.25">
      <c r="B1453" s="2"/>
      <c r="D1453" s="99"/>
    </row>
    <row r="1454" spans="2:4" customFormat="1" ht="12.6" x14ac:dyDescent="0.25">
      <c r="B1454" s="2"/>
      <c r="D1454" s="99"/>
    </row>
    <row r="1455" spans="2:4" customFormat="1" ht="12.6" x14ac:dyDescent="0.25">
      <c r="B1455" s="2"/>
      <c r="D1455" s="99"/>
    </row>
    <row r="1456" spans="2:4" customFormat="1" ht="12.6" x14ac:dyDescent="0.25">
      <c r="B1456" s="2"/>
      <c r="D1456" s="99"/>
    </row>
    <row r="1457" spans="2:4" customFormat="1" ht="12.6" x14ac:dyDescent="0.25">
      <c r="B1457" s="2"/>
      <c r="D1457" s="99"/>
    </row>
    <row r="1458" spans="2:4" customFormat="1" ht="12.6" x14ac:dyDescent="0.25">
      <c r="B1458" s="2"/>
      <c r="D1458" s="99"/>
    </row>
    <row r="1459" spans="2:4" customFormat="1" ht="12.6" x14ac:dyDescent="0.25">
      <c r="B1459" s="2"/>
      <c r="D1459" s="99"/>
    </row>
    <row r="1460" spans="2:4" customFormat="1" ht="12.6" x14ac:dyDescent="0.25">
      <c r="B1460" s="2"/>
      <c r="D1460" s="99"/>
    </row>
    <row r="1461" spans="2:4" customFormat="1" ht="12.6" x14ac:dyDescent="0.25">
      <c r="B1461" s="2"/>
      <c r="D1461" s="99"/>
    </row>
    <row r="1462" spans="2:4" customFormat="1" ht="12.6" x14ac:dyDescent="0.25">
      <c r="B1462" s="2"/>
      <c r="D1462" s="99"/>
    </row>
    <row r="1463" spans="2:4" customFormat="1" ht="12.6" x14ac:dyDescent="0.25">
      <c r="B1463" s="2"/>
      <c r="D1463" s="99"/>
    </row>
    <row r="1464" spans="2:4" customFormat="1" ht="12.6" x14ac:dyDescent="0.25">
      <c r="B1464" s="2"/>
      <c r="D1464" s="99"/>
    </row>
    <row r="1465" spans="2:4" customFormat="1" ht="12.6" x14ac:dyDescent="0.25">
      <c r="B1465" s="2"/>
      <c r="D1465" s="99"/>
    </row>
    <row r="1466" spans="2:4" customFormat="1" ht="12.6" x14ac:dyDescent="0.25">
      <c r="B1466" s="2"/>
      <c r="D1466" s="99"/>
    </row>
    <row r="1467" spans="2:4" customFormat="1" ht="12.6" x14ac:dyDescent="0.25">
      <c r="B1467" s="2"/>
      <c r="D1467" s="99"/>
    </row>
    <row r="1468" spans="2:4" customFormat="1" ht="12.6" x14ac:dyDescent="0.25">
      <c r="B1468" s="2"/>
      <c r="D1468" s="99"/>
    </row>
    <row r="1469" spans="2:4" customFormat="1" ht="12.6" x14ac:dyDescent="0.25">
      <c r="B1469" s="2"/>
      <c r="D1469" s="99"/>
    </row>
    <row r="1470" spans="2:4" customFormat="1" ht="12.6" x14ac:dyDescent="0.25">
      <c r="B1470" s="2"/>
      <c r="D1470" s="99"/>
    </row>
    <row r="1471" spans="2:4" customFormat="1" ht="12.6" x14ac:dyDescent="0.25">
      <c r="B1471" s="2"/>
      <c r="D1471" s="99"/>
    </row>
    <row r="1472" spans="2:4" customFormat="1" ht="12.6" x14ac:dyDescent="0.25">
      <c r="B1472" s="2"/>
      <c r="D1472" s="99"/>
    </row>
    <row r="1473" spans="2:4" customFormat="1" ht="12.6" x14ac:dyDescent="0.25">
      <c r="B1473" s="2"/>
      <c r="D1473" s="99"/>
    </row>
    <row r="1474" spans="2:4" customFormat="1" ht="12.6" x14ac:dyDescent="0.25">
      <c r="B1474" s="2"/>
      <c r="D1474" s="99"/>
    </row>
    <row r="1475" spans="2:4" customFormat="1" ht="12.6" x14ac:dyDescent="0.25">
      <c r="B1475" s="2"/>
      <c r="D1475" s="99"/>
    </row>
    <row r="1476" spans="2:4" customFormat="1" ht="12.6" x14ac:dyDescent="0.25">
      <c r="B1476" s="2"/>
      <c r="D1476" s="99"/>
    </row>
    <row r="1477" spans="2:4" customFormat="1" ht="12.6" x14ac:dyDescent="0.25">
      <c r="B1477" s="2"/>
      <c r="D1477" s="99"/>
    </row>
    <row r="1478" spans="2:4" customFormat="1" ht="12.6" x14ac:dyDescent="0.25">
      <c r="B1478" s="2"/>
      <c r="D1478" s="99"/>
    </row>
    <row r="1479" spans="2:4" customFormat="1" ht="12.6" x14ac:dyDescent="0.25">
      <c r="B1479" s="2"/>
      <c r="D1479" s="99"/>
    </row>
    <row r="1480" spans="2:4" customFormat="1" ht="12.6" x14ac:dyDescent="0.25">
      <c r="B1480" s="2"/>
      <c r="D1480" s="99"/>
    </row>
    <row r="1481" spans="2:4" customFormat="1" ht="12.6" x14ac:dyDescent="0.25">
      <c r="B1481" s="2"/>
      <c r="D1481" s="99"/>
    </row>
    <row r="1482" spans="2:4" customFormat="1" ht="12.6" x14ac:dyDescent="0.25">
      <c r="B1482" s="2"/>
      <c r="D1482" s="99"/>
    </row>
    <row r="1483" spans="2:4" customFormat="1" ht="12.6" x14ac:dyDescent="0.25">
      <c r="B1483" s="2"/>
      <c r="D1483" s="99"/>
    </row>
    <row r="1484" spans="2:4" customFormat="1" ht="12.6" x14ac:dyDescent="0.25">
      <c r="B1484" s="2"/>
      <c r="D1484" s="99"/>
    </row>
    <row r="1485" spans="2:4" customFormat="1" ht="12.6" x14ac:dyDescent="0.25">
      <c r="B1485" s="2"/>
      <c r="D1485" s="99"/>
    </row>
    <row r="1486" spans="2:4" customFormat="1" ht="12.6" x14ac:dyDescent="0.25">
      <c r="B1486" s="2"/>
      <c r="D1486" s="99"/>
    </row>
    <row r="1487" spans="2:4" customFormat="1" ht="12.6" x14ac:dyDescent="0.25">
      <c r="B1487" s="2"/>
      <c r="D1487" s="99"/>
    </row>
    <row r="1488" spans="2:4" customFormat="1" ht="12.6" x14ac:dyDescent="0.25">
      <c r="B1488" s="2"/>
      <c r="D1488" s="99"/>
    </row>
    <row r="1489" spans="2:4" customFormat="1" ht="12.6" x14ac:dyDescent="0.25">
      <c r="B1489" s="2"/>
      <c r="D1489" s="99"/>
    </row>
    <row r="1490" spans="2:4" customFormat="1" ht="12.6" x14ac:dyDescent="0.25">
      <c r="B1490" s="2"/>
      <c r="D1490" s="99"/>
    </row>
    <row r="1491" spans="2:4" customFormat="1" ht="12.6" x14ac:dyDescent="0.25">
      <c r="B1491" s="2"/>
      <c r="D1491" s="99"/>
    </row>
    <row r="1492" spans="2:4" customFormat="1" ht="12.6" x14ac:dyDescent="0.25">
      <c r="B1492" s="2"/>
      <c r="D1492" s="99"/>
    </row>
    <row r="1493" spans="2:4" customFormat="1" ht="12.6" x14ac:dyDescent="0.25">
      <c r="B1493" s="2"/>
      <c r="D1493" s="99"/>
    </row>
    <row r="1494" spans="2:4" customFormat="1" ht="12.6" x14ac:dyDescent="0.25">
      <c r="B1494" s="2"/>
      <c r="D1494" s="99"/>
    </row>
    <row r="1495" spans="2:4" customFormat="1" ht="12.6" x14ac:dyDescent="0.25">
      <c r="B1495" s="2"/>
      <c r="D1495" s="99"/>
    </row>
    <row r="1496" spans="2:4" customFormat="1" ht="12.6" x14ac:dyDescent="0.25">
      <c r="B1496" s="2"/>
      <c r="D1496" s="99"/>
    </row>
    <row r="1497" spans="2:4" customFormat="1" ht="12.6" x14ac:dyDescent="0.25">
      <c r="B1497" s="2"/>
      <c r="D1497" s="99"/>
    </row>
    <row r="1498" spans="2:4" customFormat="1" ht="12.6" x14ac:dyDescent="0.25">
      <c r="B1498" s="2"/>
      <c r="D1498" s="99"/>
    </row>
    <row r="1499" spans="2:4" customFormat="1" ht="12.6" x14ac:dyDescent="0.25">
      <c r="B1499" s="2"/>
      <c r="D1499" s="99"/>
    </row>
    <row r="1500" spans="2:4" customFormat="1" ht="12.6" x14ac:dyDescent="0.25">
      <c r="B1500" s="2"/>
      <c r="D1500" s="99"/>
    </row>
    <row r="1501" spans="2:4" customFormat="1" ht="12.6" x14ac:dyDescent="0.25">
      <c r="B1501" s="2"/>
      <c r="D1501" s="99"/>
    </row>
    <row r="1502" spans="2:4" customFormat="1" ht="12.6" x14ac:dyDescent="0.25">
      <c r="B1502" s="2"/>
      <c r="D1502" s="99"/>
    </row>
    <row r="1503" spans="2:4" customFormat="1" ht="12.6" x14ac:dyDescent="0.25">
      <c r="B1503" s="2"/>
      <c r="D1503" s="99"/>
    </row>
    <row r="1504" spans="2:4" customFormat="1" ht="12.6" x14ac:dyDescent="0.25">
      <c r="B1504" s="2"/>
      <c r="D1504" s="99"/>
    </row>
    <row r="1505" spans="2:4" customFormat="1" ht="12.6" x14ac:dyDescent="0.25">
      <c r="B1505" s="2"/>
      <c r="D1505" s="99"/>
    </row>
    <row r="1506" spans="2:4" customFormat="1" ht="12.6" x14ac:dyDescent="0.25">
      <c r="B1506" s="2"/>
      <c r="D1506" s="99"/>
    </row>
    <row r="1507" spans="2:4" customFormat="1" ht="12.6" x14ac:dyDescent="0.25">
      <c r="B1507" s="2"/>
      <c r="D1507" s="99"/>
    </row>
    <row r="1508" spans="2:4" customFormat="1" ht="12.6" x14ac:dyDescent="0.25">
      <c r="B1508" s="2"/>
      <c r="D1508" s="99"/>
    </row>
    <row r="1509" spans="2:4" customFormat="1" ht="12.6" x14ac:dyDescent="0.25">
      <c r="B1509" s="2"/>
      <c r="D1509" s="99"/>
    </row>
    <row r="1510" spans="2:4" customFormat="1" ht="12.6" x14ac:dyDescent="0.25">
      <c r="B1510" s="2"/>
      <c r="D1510" s="99"/>
    </row>
    <row r="1511" spans="2:4" customFormat="1" ht="12.6" x14ac:dyDescent="0.25">
      <c r="B1511" s="2"/>
      <c r="D1511" s="99"/>
    </row>
    <row r="1512" spans="2:4" customFormat="1" ht="12.6" x14ac:dyDescent="0.25">
      <c r="B1512" s="2"/>
      <c r="D1512" s="99"/>
    </row>
    <row r="1513" spans="2:4" customFormat="1" ht="12.6" x14ac:dyDescent="0.25">
      <c r="B1513" s="2"/>
      <c r="D1513" s="99"/>
    </row>
    <row r="1514" spans="2:4" customFormat="1" ht="12.6" x14ac:dyDescent="0.25">
      <c r="B1514" s="2"/>
      <c r="D1514" s="99"/>
    </row>
    <row r="1515" spans="2:4" customFormat="1" ht="12.6" x14ac:dyDescent="0.25">
      <c r="B1515" s="2"/>
      <c r="D1515" s="99"/>
    </row>
    <row r="1516" spans="2:4" customFormat="1" ht="12.6" x14ac:dyDescent="0.25">
      <c r="B1516" s="2"/>
      <c r="D1516" s="99"/>
    </row>
    <row r="1517" spans="2:4" customFormat="1" ht="12.6" x14ac:dyDescent="0.25">
      <c r="B1517" s="2"/>
      <c r="D1517" s="99"/>
    </row>
    <row r="1518" spans="2:4" customFormat="1" ht="12.6" x14ac:dyDescent="0.25">
      <c r="B1518" s="2"/>
      <c r="D1518" s="99"/>
    </row>
    <row r="1519" spans="2:4" customFormat="1" ht="12.6" x14ac:dyDescent="0.25">
      <c r="B1519" s="2"/>
      <c r="D1519" s="99"/>
    </row>
    <row r="1520" spans="2:4" customFormat="1" ht="12.6" x14ac:dyDescent="0.25">
      <c r="B1520" s="2"/>
      <c r="D1520" s="99"/>
    </row>
    <row r="1521" spans="2:4" customFormat="1" ht="12.6" x14ac:dyDescent="0.25">
      <c r="B1521" s="2"/>
      <c r="D1521" s="99"/>
    </row>
    <row r="1522" spans="2:4" customFormat="1" ht="12.6" x14ac:dyDescent="0.25">
      <c r="B1522" s="2"/>
      <c r="D1522" s="99"/>
    </row>
    <row r="1523" spans="2:4" customFormat="1" ht="12.6" x14ac:dyDescent="0.25">
      <c r="B1523" s="2"/>
      <c r="D1523" s="99"/>
    </row>
    <row r="1524" spans="2:4" customFormat="1" ht="12.6" x14ac:dyDescent="0.25">
      <c r="B1524" s="2"/>
      <c r="D1524" s="99"/>
    </row>
    <row r="1525" spans="2:4" customFormat="1" ht="12.6" x14ac:dyDescent="0.25">
      <c r="B1525" s="2"/>
      <c r="D1525" s="99"/>
    </row>
    <row r="1526" spans="2:4" customFormat="1" ht="12.6" x14ac:dyDescent="0.25">
      <c r="B1526" s="2"/>
      <c r="D1526" s="99"/>
    </row>
    <row r="1527" spans="2:4" customFormat="1" ht="12.6" x14ac:dyDescent="0.25">
      <c r="B1527" s="2"/>
      <c r="D1527" s="99"/>
    </row>
    <row r="1528" spans="2:4" customFormat="1" ht="12.6" x14ac:dyDescent="0.25">
      <c r="B1528" s="2"/>
      <c r="D1528" s="99"/>
    </row>
    <row r="1529" spans="2:4" customFormat="1" ht="12.6" x14ac:dyDescent="0.25">
      <c r="B1529" s="2"/>
      <c r="D1529" s="99"/>
    </row>
    <row r="1530" spans="2:4" customFormat="1" ht="12.6" x14ac:dyDescent="0.25">
      <c r="B1530" s="2"/>
      <c r="D1530" s="99"/>
    </row>
    <row r="1531" spans="2:4" customFormat="1" ht="12.6" x14ac:dyDescent="0.25">
      <c r="B1531" s="2"/>
      <c r="D1531" s="99"/>
    </row>
    <row r="1532" spans="2:4" customFormat="1" ht="12.6" x14ac:dyDescent="0.25">
      <c r="B1532" s="2"/>
      <c r="D1532" s="99"/>
    </row>
    <row r="1533" spans="2:4" customFormat="1" ht="12.6" x14ac:dyDescent="0.25">
      <c r="B1533" s="2"/>
      <c r="D1533" s="99"/>
    </row>
    <row r="1534" spans="2:4" customFormat="1" ht="12.6" x14ac:dyDescent="0.25">
      <c r="B1534" s="2"/>
      <c r="D1534" s="99"/>
    </row>
    <row r="1535" spans="2:4" customFormat="1" ht="12.6" x14ac:dyDescent="0.25">
      <c r="B1535" s="2"/>
      <c r="D1535" s="99"/>
    </row>
    <row r="1536" spans="2:4" customFormat="1" ht="12.6" x14ac:dyDescent="0.25">
      <c r="B1536" s="2"/>
      <c r="D1536" s="99"/>
    </row>
    <row r="1537" spans="2:4" customFormat="1" ht="12.6" x14ac:dyDescent="0.25">
      <c r="B1537" s="2"/>
      <c r="D1537" s="99"/>
    </row>
    <row r="1538" spans="2:4" customFormat="1" ht="12.6" x14ac:dyDescent="0.25">
      <c r="B1538" s="2"/>
      <c r="D1538" s="99"/>
    </row>
    <row r="1539" spans="2:4" customFormat="1" ht="12.6" x14ac:dyDescent="0.25">
      <c r="B1539" s="2"/>
      <c r="D1539" s="99"/>
    </row>
    <row r="1540" spans="2:4" customFormat="1" ht="12.6" x14ac:dyDescent="0.25">
      <c r="B1540" s="2"/>
      <c r="D1540" s="99"/>
    </row>
    <row r="1541" spans="2:4" customFormat="1" ht="12.6" x14ac:dyDescent="0.25">
      <c r="B1541" s="2"/>
      <c r="D1541" s="99"/>
    </row>
    <row r="1542" spans="2:4" customFormat="1" ht="12.6" x14ac:dyDescent="0.25">
      <c r="B1542" s="2"/>
      <c r="D1542" s="99"/>
    </row>
    <row r="1543" spans="2:4" customFormat="1" ht="12.6" x14ac:dyDescent="0.25">
      <c r="B1543" s="2"/>
      <c r="D1543" s="99"/>
    </row>
    <row r="1544" spans="2:4" customFormat="1" ht="12.6" x14ac:dyDescent="0.25">
      <c r="B1544" s="2"/>
      <c r="D1544" s="99"/>
    </row>
    <row r="1545" spans="2:4" customFormat="1" ht="12.6" x14ac:dyDescent="0.25">
      <c r="B1545" s="2"/>
      <c r="D1545" s="99"/>
    </row>
    <row r="1546" spans="2:4" customFormat="1" ht="12.6" x14ac:dyDescent="0.25">
      <c r="B1546" s="2"/>
      <c r="D1546" s="99"/>
    </row>
    <row r="1547" spans="2:4" customFormat="1" ht="12.6" x14ac:dyDescent="0.25">
      <c r="B1547" s="2"/>
      <c r="D1547" s="99"/>
    </row>
    <row r="1548" spans="2:4" customFormat="1" ht="12.6" x14ac:dyDescent="0.25">
      <c r="B1548" s="2"/>
      <c r="D1548" s="99"/>
    </row>
    <row r="1549" spans="2:4" customFormat="1" ht="12.6" x14ac:dyDescent="0.25">
      <c r="B1549" s="2"/>
      <c r="D1549" s="99"/>
    </row>
    <row r="1550" spans="2:4" customFormat="1" ht="12.6" x14ac:dyDescent="0.25">
      <c r="B1550" s="2"/>
      <c r="D1550" s="99"/>
    </row>
    <row r="1551" spans="2:4" customFormat="1" ht="12.6" x14ac:dyDescent="0.25">
      <c r="B1551" s="2"/>
      <c r="D1551" s="99"/>
    </row>
    <row r="1552" spans="2:4" customFormat="1" ht="12.6" x14ac:dyDescent="0.25">
      <c r="B1552" s="2"/>
      <c r="D1552" s="99"/>
    </row>
    <row r="1553" spans="2:4" customFormat="1" ht="12.6" x14ac:dyDescent="0.25">
      <c r="B1553" s="2"/>
      <c r="D1553" s="99"/>
    </row>
    <row r="1554" spans="2:4" customFormat="1" ht="12.6" x14ac:dyDescent="0.25">
      <c r="B1554" s="2"/>
      <c r="D1554" s="99"/>
    </row>
    <row r="1555" spans="2:4" customFormat="1" ht="12.6" x14ac:dyDescent="0.25">
      <c r="B1555" s="2"/>
      <c r="D1555" s="99"/>
    </row>
    <row r="1556" spans="2:4" customFormat="1" ht="12.6" x14ac:dyDescent="0.25">
      <c r="B1556" s="2"/>
      <c r="D1556" s="99"/>
    </row>
    <row r="1557" spans="2:4" customFormat="1" ht="12.6" x14ac:dyDescent="0.25">
      <c r="B1557" s="2"/>
      <c r="D1557" s="99"/>
    </row>
    <row r="1558" spans="2:4" customFormat="1" ht="12.6" x14ac:dyDescent="0.25">
      <c r="B1558" s="2"/>
      <c r="D1558" s="99"/>
    </row>
    <row r="1559" spans="2:4" customFormat="1" ht="12.6" x14ac:dyDescent="0.25">
      <c r="B1559" s="2"/>
      <c r="D1559" s="99"/>
    </row>
    <row r="1560" spans="2:4" customFormat="1" ht="12.6" x14ac:dyDescent="0.25">
      <c r="B1560" s="2"/>
      <c r="D1560" s="99"/>
    </row>
    <row r="1561" spans="2:4" customFormat="1" ht="12.6" x14ac:dyDescent="0.25">
      <c r="B1561" s="2"/>
      <c r="D1561" s="99"/>
    </row>
    <row r="1562" spans="2:4" customFormat="1" ht="12.6" x14ac:dyDescent="0.25">
      <c r="B1562" s="2"/>
      <c r="D1562" s="99"/>
    </row>
    <row r="1563" spans="2:4" customFormat="1" ht="12.6" x14ac:dyDescent="0.25">
      <c r="B1563" s="2"/>
      <c r="D1563" s="99"/>
    </row>
    <row r="1564" spans="2:4" customFormat="1" ht="12.6" x14ac:dyDescent="0.25">
      <c r="B1564" s="2"/>
      <c r="D1564" s="99"/>
    </row>
    <row r="1565" spans="2:4" customFormat="1" ht="12.6" x14ac:dyDescent="0.25">
      <c r="B1565" s="2"/>
      <c r="D1565" s="99"/>
    </row>
    <row r="1566" spans="2:4" customFormat="1" ht="12.6" x14ac:dyDescent="0.25">
      <c r="B1566" s="2"/>
      <c r="D1566" s="99"/>
    </row>
    <row r="1567" spans="2:4" customFormat="1" ht="12.6" x14ac:dyDescent="0.25">
      <c r="B1567" s="2"/>
      <c r="D1567" s="99"/>
    </row>
    <row r="1568" spans="2:4" customFormat="1" ht="12.6" x14ac:dyDescent="0.25">
      <c r="B1568" s="2"/>
      <c r="D1568" s="99"/>
    </row>
    <row r="1569" spans="2:4" customFormat="1" ht="12.6" x14ac:dyDescent="0.25">
      <c r="B1569" s="2"/>
      <c r="D1569" s="99"/>
    </row>
    <row r="1570" spans="2:4" customFormat="1" ht="12.6" x14ac:dyDescent="0.25">
      <c r="B1570" s="2"/>
      <c r="D1570" s="99"/>
    </row>
    <row r="1571" spans="2:4" customFormat="1" ht="12.6" x14ac:dyDescent="0.25">
      <c r="B1571" s="2"/>
      <c r="D1571" s="99"/>
    </row>
    <row r="1572" spans="2:4" customFormat="1" ht="12.6" x14ac:dyDescent="0.25">
      <c r="B1572" s="2"/>
      <c r="D1572" s="99"/>
    </row>
    <row r="1573" spans="2:4" customFormat="1" ht="12.6" x14ac:dyDescent="0.25">
      <c r="B1573" s="2"/>
      <c r="D1573" s="99"/>
    </row>
    <row r="1574" spans="2:4" customFormat="1" ht="12.6" x14ac:dyDescent="0.25">
      <c r="B1574" s="2"/>
      <c r="D1574" s="99"/>
    </row>
    <row r="1575" spans="2:4" customFormat="1" ht="12.6" x14ac:dyDescent="0.25">
      <c r="B1575" s="2"/>
      <c r="D1575" s="99"/>
    </row>
    <row r="1576" spans="2:4" customFormat="1" ht="12.6" x14ac:dyDescent="0.25">
      <c r="B1576" s="2"/>
      <c r="D1576" s="99"/>
    </row>
    <row r="1577" spans="2:4" customFormat="1" ht="12.6" x14ac:dyDescent="0.25">
      <c r="B1577" s="2"/>
      <c r="D1577" s="99"/>
    </row>
    <row r="1578" spans="2:4" customFormat="1" ht="12.6" x14ac:dyDescent="0.25">
      <c r="B1578" s="2"/>
      <c r="D1578" s="99"/>
    </row>
    <row r="1579" spans="2:4" customFormat="1" ht="12.6" x14ac:dyDescent="0.25">
      <c r="B1579" s="2"/>
      <c r="D1579" s="99"/>
    </row>
    <row r="1580" spans="2:4" customFormat="1" ht="12.6" x14ac:dyDescent="0.25">
      <c r="B1580" s="2"/>
      <c r="D1580" s="99"/>
    </row>
    <row r="1581" spans="2:4" customFormat="1" ht="12.6" x14ac:dyDescent="0.25">
      <c r="B1581" s="2"/>
      <c r="D1581" s="99"/>
    </row>
    <row r="1582" spans="2:4" customFormat="1" ht="12.6" x14ac:dyDescent="0.25">
      <c r="B1582" s="2"/>
      <c r="D1582" s="99"/>
    </row>
    <row r="1583" spans="2:4" customFormat="1" ht="12.6" x14ac:dyDescent="0.25">
      <c r="B1583" s="2"/>
      <c r="D1583" s="99"/>
    </row>
    <row r="1584" spans="2:4" customFormat="1" ht="12.6" x14ac:dyDescent="0.25">
      <c r="B1584" s="2"/>
      <c r="D1584" s="99"/>
    </row>
    <row r="1585" spans="2:4" customFormat="1" ht="12.6" x14ac:dyDescent="0.25">
      <c r="B1585" s="2"/>
      <c r="D1585" s="99"/>
    </row>
    <row r="1586" spans="2:4" customFormat="1" ht="12.6" x14ac:dyDescent="0.25">
      <c r="B1586" s="2"/>
      <c r="D1586" s="99"/>
    </row>
    <row r="1587" spans="2:4" customFormat="1" ht="12.6" x14ac:dyDescent="0.25">
      <c r="B1587" s="2"/>
      <c r="D1587" s="99"/>
    </row>
    <row r="1588" spans="2:4" customFormat="1" ht="12.6" x14ac:dyDescent="0.25">
      <c r="B1588" s="2"/>
      <c r="D1588" s="99"/>
    </row>
    <row r="1589" spans="2:4" customFormat="1" ht="12.6" x14ac:dyDescent="0.25">
      <c r="B1589" s="2"/>
      <c r="D1589" s="99"/>
    </row>
    <row r="1590" spans="2:4" customFormat="1" ht="12.6" x14ac:dyDescent="0.25">
      <c r="B1590" s="2"/>
      <c r="D1590" s="99"/>
    </row>
    <row r="1591" spans="2:4" customFormat="1" ht="12.6" x14ac:dyDescent="0.25">
      <c r="B1591" s="2"/>
      <c r="D1591" s="99"/>
    </row>
    <row r="1592" spans="2:4" customFormat="1" ht="12.6" x14ac:dyDescent="0.25">
      <c r="B1592" s="2"/>
      <c r="D1592" s="99"/>
    </row>
    <row r="1593" spans="2:4" customFormat="1" ht="12.6" x14ac:dyDescent="0.25">
      <c r="B1593" s="2"/>
      <c r="D1593" s="99"/>
    </row>
    <row r="1594" spans="2:4" customFormat="1" ht="12.6" x14ac:dyDescent="0.25">
      <c r="B1594" s="2"/>
      <c r="D1594" s="99"/>
    </row>
    <row r="1595" spans="2:4" customFormat="1" ht="12.6" x14ac:dyDescent="0.25">
      <c r="B1595" s="2"/>
      <c r="D1595" s="99"/>
    </row>
    <row r="1596" spans="2:4" customFormat="1" ht="12.6" x14ac:dyDescent="0.25">
      <c r="B1596" s="2"/>
      <c r="D1596" s="99"/>
    </row>
    <row r="1597" spans="2:4" customFormat="1" ht="12.6" x14ac:dyDescent="0.25">
      <c r="B1597" s="2"/>
      <c r="D1597" s="99"/>
    </row>
    <row r="1598" spans="2:4" customFormat="1" ht="12.6" x14ac:dyDescent="0.25">
      <c r="B1598" s="2"/>
      <c r="D1598" s="99"/>
    </row>
    <row r="1599" spans="2:4" customFormat="1" ht="12.6" x14ac:dyDescent="0.25">
      <c r="B1599" s="2"/>
      <c r="D1599" s="99"/>
    </row>
    <row r="1600" spans="2:4" customFormat="1" ht="12.6" x14ac:dyDescent="0.25">
      <c r="B1600" s="2"/>
      <c r="D1600" s="99"/>
    </row>
    <row r="1601" spans="2:4" customFormat="1" ht="12.6" x14ac:dyDescent="0.25">
      <c r="B1601" s="2"/>
      <c r="D1601" s="99"/>
    </row>
    <row r="1602" spans="2:4" customFormat="1" ht="12.6" x14ac:dyDescent="0.25">
      <c r="B1602" s="2"/>
      <c r="D1602" s="99"/>
    </row>
    <row r="1603" spans="2:4" customFormat="1" ht="12.6" x14ac:dyDescent="0.25">
      <c r="B1603" s="2"/>
      <c r="D1603" s="99"/>
    </row>
    <row r="1604" spans="2:4" customFormat="1" ht="12.6" x14ac:dyDescent="0.25">
      <c r="B1604" s="2"/>
      <c r="D1604" s="99"/>
    </row>
    <row r="1605" spans="2:4" customFormat="1" ht="12.6" x14ac:dyDescent="0.25">
      <c r="B1605" s="2"/>
      <c r="D1605" s="99"/>
    </row>
    <row r="1606" spans="2:4" customFormat="1" ht="12.6" x14ac:dyDescent="0.25">
      <c r="B1606" s="2"/>
      <c r="D1606" s="99"/>
    </row>
    <row r="1607" spans="2:4" customFormat="1" ht="12.6" x14ac:dyDescent="0.25">
      <c r="B1607" s="2"/>
      <c r="D1607" s="99"/>
    </row>
    <row r="1608" spans="2:4" customFormat="1" ht="12.6" x14ac:dyDescent="0.25">
      <c r="B1608" s="2"/>
      <c r="D1608" s="99"/>
    </row>
    <row r="1609" spans="2:4" customFormat="1" ht="12.6" x14ac:dyDescent="0.25">
      <c r="B1609" s="2"/>
      <c r="D1609" s="99"/>
    </row>
    <row r="1610" spans="2:4" customFormat="1" ht="12.6" x14ac:dyDescent="0.25">
      <c r="B1610" s="2"/>
      <c r="D1610" s="99"/>
    </row>
    <row r="1611" spans="2:4" customFormat="1" ht="12.6" x14ac:dyDescent="0.25">
      <c r="B1611" s="2"/>
      <c r="D1611" s="99"/>
    </row>
    <row r="1612" spans="2:4" customFormat="1" ht="12.6" x14ac:dyDescent="0.25">
      <c r="B1612" s="2"/>
      <c r="D1612" s="99"/>
    </row>
    <row r="1613" spans="2:4" customFormat="1" ht="12.6" x14ac:dyDescent="0.25">
      <c r="B1613" s="2"/>
      <c r="D1613" s="99"/>
    </row>
    <row r="1614" spans="2:4" customFormat="1" ht="12.6" x14ac:dyDescent="0.25">
      <c r="B1614" s="2"/>
      <c r="D1614" s="99"/>
    </row>
    <row r="1615" spans="2:4" customFormat="1" ht="12.6" x14ac:dyDescent="0.25">
      <c r="B1615" s="2"/>
      <c r="D1615" s="99"/>
    </row>
    <row r="1616" spans="2:4" customFormat="1" ht="12.6" x14ac:dyDescent="0.25">
      <c r="B1616" s="2"/>
      <c r="D1616" s="99"/>
    </row>
    <row r="1617" spans="2:4" customFormat="1" ht="12.6" x14ac:dyDescent="0.25">
      <c r="B1617" s="2"/>
      <c r="D1617" s="99"/>
    </row>
    <row r="1618" spans="2:4" customFormat="1" ht="12.6" x14ac:dyDescent="0.25">
      <c r="B1618" s="2"/>
      <c r="D1618" s="99"/>
    </row>
    <row r="1619" spans="2:4" customFormat="1" ht="12.6" x14ac:dyDescent="0.25">
      <c r="B1619" s="2"/>
      <c r="D1619" s="99"/>
    </row>
    <row r="1620" spans="2:4" customFormat="1" ht="12.6" x14ac:dyDescent="0.25">
      <c r="B1620" s="2"/>
      <c r="D1620" s="99"/>
    </row>
    <row r="1621" spans="2:4" customFormat="1" ht="12.6" x14ac:dyDescent="0.25">
      <c r="B1621" s="2"/>
      <c r="D1621" s="99"/>
    </row>
    <row r="1622" spans="2:4" customFormat="1" ht="12.6" x14ac:dyDescent="0.25">
      <c r="B1622" s="2"/>
      <c r="D1622" s="99"/>
    </row>
    <row r="1623" spans="2:4" customFormat="1" ht="12.6" x14ac:dyDescent="0.25">
      <c r="B1623" s="2"/>
      <c r="D1623" s="99"/>
    </row>
    <row r="1624" spans="2:4" customFormat="1" ht="12.6" x14ac:dyDescent="0.25">
      <c r="B1624" s="2"/>
      <c r="D1624" s="99"/>
    </row>
    <row r="1625" spans="2:4" customFormat="1" ht="12.6" x14ac:dyDescent="0.25">
      <c r="B1625" s="2"/>
      <c r="D1625" s="99"/>
    </row>
    <row r="1626" spans="2:4" customFormat="1" ht="12.6" x14ac:dyDescent="0.25">
      <c r="B1626" s="2"/>
      <c r="D1626" s="99"/>
    </row>
    <row r="1627" spans="2:4" customFormat="1" ht="12.6" x14ac:dyDescent="0.25">
      <c r="B1627" s="2"/>
      <c r="D1627" s="99"/>
    </row>
    <row r="1628" spans="2:4" customFormat="1" ht="12.6" x14ac:dyDescent="0.25">
      <c r="B1628" s="2"/>
      <c r="D1628" s="99"/>
    </row>
    <row r="1629" spans="2:4" customFormat="1" ht="12.6" x14ac:dyDescent="0.25">
      <c r="B1629" s="2"/>
      <c r="D1629" s="99"/>
    </row>
    <row r="1630" spans="2:4" customFormat="1" ht="12.6" x14ac:dyDescent="0.25">
      <c r="B1630" s="2"/>
      <c r="D1630" s="99"/>
    </row>
    <row r="1631" spans="2:4" customFormat="1" ht="12.6" x14ac:dyDescent="0.25">
      <c r="B1631" s="2"/>
      <c r="D1631" s="99"/>
    </row>
    <row r="1632" spans="2:4" customFormat="1" ht="12.6" x14ac:dyDescent="0.25">
      <c r="B1632" s="2"/>
      <c r="D1632" s="99"/>
    </row>
    <row r="1633" spans="2:4" customFormat="1" ht="12.6" x14ac:dyDescent="0.25">
      <c r="B1633" s="2"/>
      <c r="D1633" s="99"/>
    </row>
    <row r="1634" spans="2:4" customFormat="1" ht="12.6" x14ac:dyDescent="0.25">
      <c r="B1634" s="2"/>
      <c r="D1634" s="99"/>
    </row>
    <row r="1635" spans="2:4" customFormat="1" ht="12.6" x14ac:dyDescent="0.25">
      <c r="B1635" s="2"/>
      <c r="D1635" s="99"/>
    </row>
    <row r="1636" spans="2:4" customFormat="1" ht="12.6" x14ac:dyDescent="0.25">
      <c r="B1636" s="2"/>
      <c r="D1636" s="99"/>
    </row>
    <row r="1637" spans="2:4" customFormat="1" ht="12.6" x14ac:dyDescent="0.25">
      <c r="B1637" s="2"/>
      <c r="D1637" s="99"/>
    </row>
    <row r="1638" spans="2:4" customFormat="1" ht="12.6" x14ac:dyDescent="0.25">
      <c r="B1638" s="2"/>
      <c r="D1638" s="99"/>
    </row>
    <row r="1639" spans="2:4" customFormat="1" ht="12.6" x14ac:dyDescent="0.25">
      <c r="B1639" s="2"/>
      <c r="D1639" s="99"/>
    </row>
  </sheetData>
  <mergeCells count="2">
    <mergeCell ref="C2:P2"/>
    <mergeCell ref="C3:P3"/>
  </mergeCells>
  <printOptions horizontalCentered="1" verticalCentered="1"/>
  <pageMargins left="0.15748031496062992" right="0.17" top="0.15748031496062992" bottom="0.15748031496062992" header="0" footer="0.15748031496062992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EJEC.ACUM.</vt:lpstr>
      <vt:lpstr>EJEC.ACUM.!Área_de_impresión</vt:lpstr>
      <vt:lpstr>EJEC.ACUM.!Títulos_a_imprimir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Evelyn Donoso Muñoz</cp:lastModifiedBy>
  <dcterms:created xsi:type="dcterms:W3CDTF">2024-06-04T19:11:48Z</dcterms:created>
  <dcterms:modified xsi:type="dcterms:W3CDTF">2024-06-04T19:12:11Z</dcterms:modified>
</cp:coreProperties>
</file>