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Presupuesto\2024\M12_Diciembre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28692" yWindow="1464" windowWidth="29016" windowHeight="15696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4" i="1" l="1"/>
  <c r="AC14" i="1"/>
  <c r="AB14" i="1"/>
  <c r="AA14" i="1"/>
  <c r="Z14" i="1"/>
  <c r="Y14" i="1"/>
  <c r="X14" i="1"/>
  <c r="AD20" i="1"/>
  <c r="AD19" i="1" s="1"/>
  <c r="Z20" i="1"/>
  <c r="Z19" i="1" s="1"/>
  <c r="W43" i="1"/>
  <c r="J43" i="1"/>
  <c r="W41" i="1"/>
  <c r="AD16" i="1"/>
  <c r="AB16" i="1"/>
  <c r="AA16" i="1"/>
  <c r="Z16" i="1"/>
  <c r="Y16" i="1"/>
  <c r="X16" i="1"/>
  <c r="W16" i="1"/>
  <c r="V16" i="1"/>
  <c r="U16" i="1"/>
  <c r="S16" i="1"/>
  <c r="Q16" i="1"/>
  <c r="O16" i="1"/>
  <c r="N16" i="1"/>
  <c r="M16" i="1"/>
  <c r="L16" i="1"/>
  <c r="J16" i="1"/>
  <c r="AC17" i="1"/>
  <c r="AC16" i="1" s="1"/>
  <c r="AA17" i="1"/>
  <c r="Y17" i="1"/>
  <c r="T17" i="1"/>
  <c r="T16" i="1" s="1"/>
  <c r="R17" i="1"/>
  <c r="R16" i="1" s="1"/>
  <c r="P17" i="1"/>
  <c r="P16" i="1" s="1"/>
  <c r="K17" i="1"/>
  <c r="K16" i="1" s="1"/>
  <c r="I17" i="1"/>
  <c r="I16" i="1" s="1"/>
  <c r="H17" i="1"/>
  <c r="H16" i="1" s="1"/>
  <c r="G17" i="1"/>
  <c r="G16" i="1" s="1"/>
  <c r="F17" i="1"/>
  <c r="F16" i="1" s="1"/>
  <c r="W14" i="1"/>
  <c r="U15" i="1"/>
  <c r="U14" i="1" s="1"/>
  <c r="S15" i="1"/>
  <c r="S14" i="1" s="1"/>
  <c r="Q15" i="1"/>
  <c r="Q14" i="1" s="1"/>
  <c r="J14" i="1"/>
  <c r="AD34" i="1"/>
  <c r="AD33" i="1" s="1"/>
  <c r="AC34" i="1"/>
  <c r="AC33" i="1" s="1"/>
  <c r="AB34" i="1"/>
  <c r="AB33" i="1" s="1"/>
  <c r="AA34" i="1"/>
  <c r="AA33" i="1" s="1"/>
  <c r="Z34" i="1"/>
  <c r="Z33" i="1" s="1"/>
  <c r="Y34" i="1"/>
  <c r="Y33" i="1" s="1"/>
  <c r="X34" i="1"/>
  <c r="X33" i="1" s="1"/>
  <c r="W34" i="1"/>
  <c r="W33" i="1" s="1"/>
  <c r="V34" i="1"/>
  <c r="V30" i="1"/>
  <c r="U45" i="1"/>
  <c r="T45" i="1"/>
  <c r="S45" i="1"/>
  <c r="Q45" i="1"/>
  <c r="U34" i="1"/>
  <c r="U33" i="1" s="1"/>
  <c r="T34" i="1"/>
  <c r="T33" i="1" s="1"/>
  <c r="S34" i="1"/>
  <c r="S33" i="1" s="1"/>
  <c r="R34" i="1"/>
  <c r="R33" i="1" s="1"/>
  <c r="P34" i="1"/>
  <c r="P33" i="1" s="1"/>
  <c r="N34" i="1"/>
  <c r="N33" i="1" s="1"/>
  <c r="M34" i="1"/>
  <c r="M33" i="1" s="1"/>
  <c r="T20" i="1"/>
  <c r="T19" i="1" s="1"/>
  <c r="T14" i="1" s="1"/>
  <c r="R20" i="1"/>
  <c r="R19" i="1" s="1"/>
  <c r="R14" i="1" s="1"/>
  <c r="P20" i="1"/>
  <c r="P19" i="1" s="1"/>
  <c r="U12" i="1"/>
  <c r="U11" i="1" s="1"/>
  <c r="T12" i="1"/>
  <c r="T11" i="1" s="1"/>
  <c r="S12" i="1"/>
  <c r="S11" i="1" s="1"/>
  <c r="R12" i="1"/>
  <c r="R11" i="1" s="1"/>
  <c r="Q12" i="1"/>
  <c r="Q11" i="1"/>
  <c r="AC20" i="1" l="1"/>
  <c r="AC19" i="1" s="1"/>
  <c r="AC45" i="1"/>
  <c r="AB45" i="1"/>
  <c r="AC12" i="1"/>
  <c r="AC11" i="1" s="1"/>
  <c r="AB12" i="1"/>
  <c r="AB11" i="1" s="1"/>
  <c r="AD45" i="1"/>
  <c r="Z45" i="1"/>
  <c r="F34" i="1"/>
  <c r="H34" i="1"/>
  <c r="H33" i="1" s="1"/>
  <c r="I34" i="1"/>
  <c r="I33" i="1" s="1"/>
  <c r="L34" i="1"/>
  <c r="L33" i="1" s="1"/>
  <c r="V33" i="1"/>
  <c r="J34" i="1"/>
  <c r="J33" i="1" s="1"/>
  <c r="AA20" i="1"/>
  <c r="AA19" i="1" s="1"/>
  <c r="Y20" i="1"/>
  <c r="Y19" i="1" s="1"/>
  <c r="AA12" i="1"/>
  <c r="AA11" i="1" s="1"/>
  <c r="AD12" i="1"/>
  <c r="AD11" i="1" s="1"/>
  <c r="J45" i="1" l="1"/>
  <c r="Z12" i="1"/>
  <c r="Z11" i="1" s="1"/>
  <c r="J11" i="1"/>
  <c r="K30" i="1" l="1"/>
  <c r="K20" i="1"/>
  <c r="K19" i="1" s="1"/>
  <c r="J22" i="1"/>
  <c r="G34" i="1" l="1"/>
  <c r="G33" i="1" s="1"/>
  <c r="F33" i="1"/>
  <c r="F20" i="1"/>
  <c r="F19" i="1" s="1"/>
  <c r="J49" i="1"/>
  <c r="J41" i="1"/>
  <c r="I20" i="1"/>
  <c r="I19" i="1" s="1"/>
  <c r="H20" i="1" l="1"/>
  <c r="H19" i="1" s="1"/>
  <c r="G20" i="1"/>
  <c r="G19" i="1" s="1"/>
</calcChain>
</file>

<file path=xl/sharedStrings.xml><?xml version="1.0" encoding="utf-8"?>
<sst xmlns="http://schemas.openxmlformats.org/spreadsheetml/2006/main" count="160" uniqueCount="108">
  <si>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</si>
  <si>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</si>
  <si>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</si>
  <si>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</si>
  <si>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</si>
  <si>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</si>
  <si>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</si>
  <si>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</si>
  <si>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</si>
  <si>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</si>
  <si>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</si>
  <si>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</si>
  <si>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</si>
  <si>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</si>
  <si>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</si>
  <si>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</si>
  <si>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</si>
  <si>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</si>
  <si>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</si>
  <si>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</si>
  <si>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</si>
  <si>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</si>
  <si>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</si>
  <si>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</si>
  <si>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</si>
  <si>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</si>
  <si>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</si>
  <si>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</si>
  <si>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</si>
  <si>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</si>
  <si>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</si>
  <si>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</si>
  <si>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</si>
  <si>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2024</t>
  </si>
  <si>
    <t>DTO N° 196</t>
  </si>
  <si>
    <t>DTO N° 284</t>
  </si>
  <si>
    <t>21</t>
  </si>
  <si>
    <t xml:space="preserve">GASTOS EN PERSONAL                    </t>
  </si>
  <si>
    <t>DTO N° 317</t>
  </si>
  <si>
    <t>DTO N° 384</t>
  </si>
  <si>
    <t>DTO N° 418</t>
  </si>
  <si>
    <t>12</t>
  </si>
  <si>
    <t>INGRESOS POR PERCIBIR</t>
  </si>
  <si>
    <t>Ingresos por Percibir</t>
  </si>
  <si>
    <t>25</t>
  </si>
  <si>
    <t>99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</si>
  <si>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</si>
  <si>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</si>
  <si>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</si>
  <si>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</si>
  <si>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</si>
  <si>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SALDO INICIAL DE CAJA</t>
  </si>
  <si>
    <t>Programa Desarrollo Empresarial en los Territorios</t>
  </si>
  <si>
    <t>134</t>
  </si>
  <si>
    <t>DTO N° 810</t>
  </si>
  <si>
    <t>APORTE FISCAL</t>
  </si>
  <si>
    <t>Resto</t>
  </si>
  <si>
    <t>Libre</t>
  </si>
  <si>
    <t>23</t>
  </si>
  <si>
    <t>PRESTACIONES DE SEGURIDAD SOCIAL</t>
  </si>
  <si>
    <t>03</t>
  </si>
  <si>
    <t>Prestaciones Previsionales</t>
  </si>
  <si>
    <t>Prestaciones Sociales del Empleador</t>
  </si>
  <si>
    <t>DTO N° 856</t>
  </si>
  <si>
    <t>DTO N° 902</t>
  </si>
  <si>
    <t>DTO N° 979</t>
  </si>
  <si>
    <t>153</t>
  </si>
  <si>
    <t>Reconstruye tu PYME</t>
  </si>
  <si>
    <r>
      <t>DTO N° 614</t>
    </r>
    <r>
      <rPr>
        <b/>
        <sz val="10"/>
        <color rgb="FFFF0000"/>
        <rFont val="Arial"/>
        <family val="2"/>
      </rPr>
      <t>*</t>
    </r>
  </si>
  <si>
    <t>DTO N° 1004</t>
  </si>
  <si>
    <t>DTO N° 1162</t>
  </si>
  <si>
    <t>05</t>
  </si>
  <si>
    <t>004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</si>
  <si>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</si>
  <si>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29</t>
  </si>
  <si>
    <t>06</t>
  </si>
  <si>
    <t>DTO N° 1161</t>
  </si>
  <si>
    <t>22</t>
  </si>
  <si>
    <t xml:space="preserve">BIENES Y SERVICIOS DE CONSUMO           </t>
  </si>
  <si>
    <t>04</t>
  </si>
  <si>
    <t>Mobiliario y Otros</t>
  </si>
  <si>
    <t>DTO N° 1272</t>
  </si>
  <si>
    <t>DTO N° 1342</t>
  </si>
  <si>
    <t>DTO N° 1485</t>
  </si>
  <si>
    <t>DTO N° 1587</t>
  </si>
  <si>
    <t>DTO N° 1584</t>
  </si>
  <si>
    <t>DTO N° 1601</t>
  </si>
  <si>
    <t>DTO N° 1661</t>
  </si>
  <si>
    <t>DTO N° 2019</t>
  </si>
  <si>
    <t>DTO N° 1622</t>
  </si>
  <si>
    <t>DTO N° 1819</t>
  </si>
  <si>
    <t>DTO N° 2018</t>
  </si>
  <si>
    <t>133</t>
  </si>
  <si>
    <t>Programa Dirigido a Grupos de Empresas Asociatividad</t>
  </si>
  <si>
    <t>RENTAS DE LA PROPIEDAD</t>
  </si>
  <si>
    <t>Intereses</t>
  </si>
  <si>
    <t>08</t>
  </si>
  <si>
    <t xml:space="preserve">OTROS INGRESOS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</si>
  <si>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Recuperaciones y Reembolsos por Licencias Médicas                                                                                                                                                                                                         </t>
  </si>
  <si>
    <t xml:space="preserve">Otros                                                                                                                                                                                                                                                     </t>
  </si>
  <si>
    <t>26</t>
  </si>
  <si>
    <t>OTROS GASTOS CORRIENTES</t>
  </si>
  <si>
    <t>Compensación por Daños a Terceros y/o a la Propiedad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</si>
  <si>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Decreto N°1601 módifica la Glosa N°2 b aumentando las horas extras en M$462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</si>
  <si>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Decreto N°614 módifica la Glosa N°7 del  Programa Desarrollo Empresarial en los Territorios aumentando en M$413.427</t>
    </r>
  </si>
  <si>
    <t>: 31.12.2024</t>
  </si>
  <si>
    <t>DTO N° 1707</t>
  </si>
  <si>
    <t>Estados de decretos: Totalmente tramitados a diciembree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</si>
</sst>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10" xfId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7" fillId="0" borderId="4" xfId="0" quotePrefix="1" applyNumberFormat="1" applyFont="1" applyBorder="1" applyAlignment="1">
      <alignment horizontal="center" vertical="center"/>
    </xf>
    <xf numFmtId="49" fontId="3" fillId="0" borderId="6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right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activa.sercotec.cl/Transparencia%20Activa/Gerencia%20de%20Administracion%20y%20Finanzas/00%20Presupuesto/2024/M12_Diciembre/Decreto%20N%C2%B01587%20Decreto%20de%20cierre%20Finiquitos.pdf" TargetMode="External"/><Relationship Id="rId13" Type="http://schemas.openxmlformats.org/officeDocument/2006/relationships/hyperlink" Target="https://transparenciaactiva.sercotec.cl/Transparencia%20Activa/Gerencia%20de%20Administracion%20y%20Finanzas/00%20Presupuesto/2024/M12_Diciembre/Decreto%20N%C2%B02019%202401152%20cierre%20programas%20especiales.pdf" TargetMode="External"/><Relationship Id="rId18" Type="http://schemas.openxmlformats.org/officeDocument/2006/relationships/hyperlink" Target="https://transparenciaactiva.sercotec.cl/Transparencia%20Activa/Gerencia%20de%20Administracion%20y%20Finanzas/00%20Presupuesto/2024/M10_%20Octubre/Decreto%20N%C2%B0614%20Glosa%20CDN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activa.sercotec.cl/Transparencia%20Activa/Gerencia%20de%20Administracion%20y%20Finanzas/00%20Presupuesto/2024/M04_Abril/Decreto%20N%C2%B0317%20Crece-CDN.pdf" TargetMode="External"/><Relationship Id="rId21" Type="http://schemas.openxmlformats.org/officeDocument/2006/relationships/hyperlink" Target="https://transparenciaactiva.sercotec.cl/Transparencia%20Activa/Gerencia%20de%20Administracion%20y%20Finanzas/00%20Presupuesto/2024/M10_%20Octubre/Decreto%20N%C2%B01161%20Rebaja%20DIPRES.pdf" TargetMode="External"/><Relationship Id="rId7" Type="http://schemas.openxmlformats.org/officeDocument/2006/relationships/hyperlink" Target="https://transparenciaactiva.sercotec.cl/Transparencia%20Activa/Gerencia%20de%20Administracion%20y%20Finanzas/00%20Presupuesto/2024/M08_Agosto/Decreto%20856%20Prog.%20Especiales%20-%20Reconstruye%20tu%20Pyme.pdf" TargetMode="External"/><Relationship Id="rId12" Type="http://schemas.openxmlformats.org/officeDocument/2006/relationships/hyperlink" Target="https://transparenciaactiva.sercotec.cl/Transparencia%20Activa/Gerencia%20de%20Administracion%20y%20Finanzas/00%20Presupuesto/2024/M12_Diciembre/Decreto%20N%C2%B01661%20Programas%20Especiales.pdf" TargetMode="External"/><Relationship Id="rId17" Type="http://schemas.openxmlformats.org/officeDocument/2006/relationships/hyperlink" Target="https://transparenciaactiva.sercotec.cl/Transparencia%20Activa/Gerencia%20de%20Administracion%20y%20Finanzas/00%20Presupuesto/2024/M08_Agosto/Decreto%20979%20Prog.%20Especiales%20-%20Reconstruye%20tu%20Pyme.pdf" TargetMode="External"/><Relationship Id="rId25" Type="http://schemas.openxmlformats.org/officeDocument/2006/relationships/hyperlink" Target="https://transparenciaactiva.sercotec.cl/Transparencia%20Activa/Gerencia%20de%20Administracion%20y%20Finanzas/00%20Presupuesto/2024/M12_Diciembre/Decreto%20N%C2%B02018%20Rebaja%20CDN.pdf" TargetMode="External"/><Relationship Id="rId2" Type="http://schemas.openxmlformats.org/officeDocument/2006/relationships/hyperlink" Target="https://transparenciaactiva.sercotec.cl/Transparencia%20Activa/Gerencia%20de%20Administracion%20y%20Finanzas/00%20Presupuesto/2024/M04_Abril/Decreto%20N%C2%B0284%20Honorarios%20Subt%2021%20Programas%20de%20Emergencias%20Inundaciones%202.pdf" TargetMode="External"/><Relationship Id="rId16" Type="http://schemas.openxmlformats.org/officeDocument/2006/relationships/hyperlink" Target="https://transparenciaactiva.sercotec.cl/Transparencia%20Activa/Gerencia%20de%20Administracion%20y%20Finanzas/00%20Presupuesto/2024/M08_Agosto/Decreto%20902%20Prog.%20Especiales.pdf" TargetMode="External"/><Relationship Id="rId20" Type="http://schemas.openxmlformats.org/officeDocument/2006/relationships/hyperlink" Target="https://transparenciaactiva.sercotec.cl/Transparencia%20Activa/Gerencia%20de%20Administracion%20y%20Finanzas/00%20Presupuesto/2024/M10_%20Octubre/Decreto%20N%C2%B01162%20Rebaja%20DIPRES%20Subt%2029.pdf" TargetMode="External"/><Relationship Id="rId1" Type="http://schemas.openxmlformats.org/officeDocument/2006/relationships/hyperlink" Target="https://transparenciaactiva.sercotec.cl/Transparencia%20Activa/Gerencia%20de%20Administracion%20y%20Finanzas/00%20Presupuesto/2024/M04_Abril/Decreto%20N%C2%B0196%20Incendio%20Vi%C3%B1a.pdf" TargetMode="External"/><Relationship Id="rId6" Type="http://schemas.openxmlformats.org/officeDocument/2006/relationships/hyperlink" Target="https://transparenciaactiva.sercotec.cl/Transparencia%20Activa/Gerencia%20de%20Administracion%20y%20Finanzas/00%20Presupuesto/2024/M07_Julio/Decreto%20810%20Incentivo%20al%20Retiro.pdf" TargetMode="External"/><Relationship Id="rId11" Type="http://schemas.openxmlformats.org/officeDocument/2006/relationships/hyperlink" Target="https://transparenciaactiva.sercotec.cl/Transparencia%20Activa/Gerencia%20de%20Administracion%20y%20Finanzas/00%20Presupuesto/2024/M12_Diciembre/Decreto%20N%C2%B01707%20Asignaci%C3%B3n%20de%20desempe%C3%B1o.pdf" TargetMode="External"/><Relationship Id="rId24" Type="http://schemas.openxmlformats.org/officeDocument/2006/relationships/hyperlink" Target="https://transparenciaactiva.sercotec.cl/Transparencia%20Activa/Gerencia%20de%20Administracion%20y%20Finanzas/00%20Presupuesto/2024/M12_Diciembre/Decreto%20N%C2%B01342%20rebaja%20dipres%202906.pdf" TargetMode="External"/><Relationship Id="rId5" Type="http://schemas.openxmlformats.org/officeDocument/2006/relationships/hyperlink" Target="https://transparenciaactiva.sercotec.cl/Transparencia%20Activa/Gerencia%20de%20Administracion%20y%20Finanzas/00%20Presupuesto/2024/M04_Abril/Decreto%20N%C2%B0418%20Saldo%20Inicial%20de%20Caja.pdf" TargetMode="External"/><Relationship Id="rId15" Type="http://schemas.openxmlformats.org/officeDocument/2006/relationships/hyperlink" Target="https://transparenciaactiva.sercotec.cl/Transparencia%20Activa/Gerencia%20de%20Administracion%20y%20Finanzas/00%20Presupuesto/2024/M12_Diciembre/Decreto%20N%C2%B01819%20Rebaja%20CDN.pdf" TargetMode="External"/><Relationship Id="rId23" Type="http://schemas.openxmlformats.org/officeDocument/2006/relationships/hyperlink" Target="https://transparenciaactiva.sercotec.cl/Transparencia%20Activa/Gerencia%20de%20Administracion%20y%20Finanzas/00%20Presupuesto/2024/M10_%20Octubre/Decreto%20N%C2%B01272%20aumento%20Subt%2029%20adquisici%C3%B3n%20de%20sillas.pdf" TargetMode="External"/><Relationship Id="rId10" Type="http://schemas.openxmlformats.org/officeDocument/2006/relationships/hyperlink" Target="https://transparenciaactiva.sercotec.cl/Transparencia%20Activa/Gerencia%20de%20Administracion%20y%20Finanzas/00%20Presupuesto/2024/M12_Diciembre/Decreto%20N%C2%B01601%20aumenta%20Aumenta%20glosa%20HHEE.pdf" TargetMode="External"/><Relationship Id="rId19" Type="http://schemas.openxmlformats.org/officeDocument/2006/relationships/hyperlink" Target="https://transparenciaactiva.sercotec.cl/Transparencia%20Activa/Gerencia%20de%20Administracion%20y%20Finanzas/00%20Presupuesto/2024/M10_%20Octubre/Decreto%20N%C2%B01004%20Inundaciones%202.2.pdf" TargetMode="External"/><Relationship Id="rId4" Type="http://schemas.openxmlformats.org/officeDocument/2006/relationships/hyperlink" Target="https://transparenciaactiva.sercotec.cl/Transparencia%20Activa/Gerencia%20de%20Administracion%20y%20Finanzas/00%20Presupuesto/2024/M04_Abril/Decreto%20N%C2%B0384%20Emergencia%20Inundaciones%202.pdf" TargetMode="External"/><Relationship Id="rId9" Type="http://schemas.openxmlformats.org/officeDocument/2006/relationships/hyperlink" Target="https://transparenciaactiva.sercotec.cl/Transparencia%20Activa/Gerencia%20de%20Administracion%20y%20Finanzas/00%20Presupuesto/2024/M12_Diciembre/Decreto%20N%C2%B01584%20Decreto%20de%20cierre.pdf" TargetMode="External"/><Relationship Id="rId14" Type="http://schemas.openxmlformats.org/officeDocument/2006/relationships/hyperlink" Target="https://transparenciaactiva.sercotec.cl/Transparencia%20Activa/Gerencia%20de%20Administracion%20y%20Finanzas/00%20Presupuesto/2024/M12_Diciembre/Decreto%20N%C2%B01622%20aumenta%20Subt%2022-CDN.pdf" TargetMode="External"/><Relationship Id="rId22" Type="http://schemas.openxmlformats.org/officeDocument/2006/relationships/hyperlink" Target="https://transparenciaactiva.sercotec.cl/Transparencia%20Activa/Gerencia%20de%20Administracion%20y%20Finanzas/00%20Presupuesto/2024/M12_Diciembre/Decreto%20N%C2%B01485%20rebaja%20Subt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D54"/>
  <sheetViews>
    <sheetView showGridLines="0" tabSelected="1" zoomScaleNormal="100" workbookViewId="0">
      <pane xSplit="5" ySplit="10" topLeftCell="R11" activePane="bottomRight" state="frozen"/>
      <selection pane="topRight" activeCell="F1" sqref="F1"/>
      <selection pane="bottomLeft" activeCell="A11" sqref="A11"/>
      <selection pane="bottomRight" activeCell="AC18" sqref="AC1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8" width="15" customWidth="1"/>
    <col min="9" max="30" width="11.6640625" customWidth="1"/>
  </cols>
  <sheetData>
    <row r="2" spans="2:30" s="1" customFormat="1" ht="13.2" x14ac:dyDescent="0.25">
      <c r="E2" s="8" t="s">
        <v>33</v>
      </c>
      <c r="AC2" s="1" t="s">
        <v>14</v>
      </c>
      <c r="AD2" s="1" t="s">
        <v>105</v>
      </c>
    </row>
    <row r="3" spans="2:30" s="1" customFormat="1" ht="13.2" x14ac:dyDescent="0.25">
      <c r="E3" s="9" t="s">
        <v>107</v>
      </c>
      <c r="M3" s="17"/>
      <c r="N3" s="17"/>
      <c r="P3" s="17"/>
      <c r="S3" s="17"/>
      <c r="U3" s="17"/>
      <c r="V3" s="17"/>
      <c r="W3" s="17"/>
      <c r="Y3" s="17"/>
      <c r="AB3" s="17"/>
      <c r="AC3" s="1" t="s">
        <v>15</v>
      </c>
      <c r="AD3" s="17" t="s">
        <v>32</v>
      </c>
    </row>
    <row r="4" spans="2:30" s="1" customFormat="1" ht="13.2" x14ac:dyDescent="0.25">
      <c r="E4" s="26" t="s">
        <v>11</v>
      </c>
      <c r="F4" s="3"/>
      <c r="G4" s="3"/>
      <c r="H4" s="3"/>
      <c r="I4" s="3"/>
      <c r="M4" s="17"/>
      <c r="N4" s="17"/>
      <c r="P4" s="17"/>
      <c r="S4" s="17"/>
      <c r="U4" s="17"/>
      <c r="V4" s="17"/>
      <c r="W4" s="17"/>
      <c r="Y4" s="17"/>
      <c r="AB4" s="17"/>
      <c r="AC4" s="1" t="s">
        <v>16</v>
      </c>
      <c r="AD4" s="17" t="s">
        <v>17</v>
      </c>
    </row>
    <row r="5" spans="2:30" s="1" customFormat="1" ht="13.2" x14ac:dyDescent="0.25">
      <c r="E5" s="9" t="s">
        <v>18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 ht="13.2" x14ac:dyDescent="0.25"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3.2" x14ac:dyDescent="0.25"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2:30" s="1" customFormat="1" ht="12.75" customHeight="1" x14ac:dyDescent="0.25">
      <c r="B8" s="11" t="s">
        <v>12</v>
      </c>
      <c r="C8" s="12" t="s">
        <v>0</v>
      </c>
      <c r="D8" s="15" t="s">
        <v>1</v>
      </c>
      <c r="E8" s="34" t="s">
        <v>2</v>
      </c>
      <c r="F8" s="27" t="s">
        <v>13</v>
      </c>
      <c r="G8" s="27" t="s">
        <v>13</v>
      </c>
      <c r="H8" s="27" t="s">
        <v>13</v>
      </c>
      <c r="I8" s="27" t="s">
        <v>13</v>
      </c>
      <c r="J8" s="27" t="s">
        <v>13</v>
      </c>
      <c r="K8" s="27" t="s">
        <v>13</v>
      </c>
      <c r="L8" s="27" t="s">
        <v>13</v>
      </c>
      <c r="M8" s="27" t="s">
        <v>13</v>
      </c>
      <c r="N8" s="27" t="s">
        <v>13</v>
      </c>
      <c r="O8" s="27" t="s">
        <v>13</v>
      </c>
      <c r="P8" s="27" t="s">
        <v>13</v>
      </c>
      <c r="Q8" s="27" t="s">
        <v>13</v>
      </c>
      <c r="R8" s="27" t="s">
        <v>13</v>
      </c>
      <c r="S8" s="27" t="s">
        <v>13</v>
      </c>
      <c r="T8" s="27" t="s">
        <v>13</v>
      </c>
      <c r="U8" s="27" t="s">
        <v>13</v>
      </c>
      <c r="V8" s="27" t="s">
        <v>13</v>
      </c>
      <c r="W8" s="27" t="s">
        <v>13</v>
      </c>
      <c r="X8" s="27" t="s">
        <v>13</v>
      </c>
      <c r="Y8" s="27" t="s">
        <v>13</v>
      </c>
      <c r="Z8" s="27" t="s">
        <v>13</v>
      </c>
      <c r="AA8" s="27" t="s">
        <v>13</v>
      </c>
      <c r="AB8" s="27" t="s">
        <v>13</v>
      </c>
      <c r="AC8" s="27" t="s">
        <v>13</v>
      </c>
      <c r="AD8" s="27" t="s">
        <v>13</v>
      </c>
    </row>
    <row r="9" spans="2:30" s="1" customFormat="1" ht="26.4" x14ac:dyDescent="0.25">
      <c r="B9" s="13"/>
      <c r="C9" s="14"/>
      <c r="D9" s="16"/>
      <c r="E9" s="29"/>
      <c r="F9" s="20" t="s">
        <v>34</v>
      </c>
      <c r="G9" s="20" t="s">
        <v>35</v>
      </c>
      <c r="H9" s="20" t="s">
        <v>38</v>
      </c>
      <c r="I9" s="20" t="s">
        <v>39</v>
      </c>
      <c r="J9" s="20" t="s">
        <v>40</v>
      </c>
      <c r="K9" s="20" t="s">
        <v>54</v>
      </c>
      <c r="L9" s="20" t="s">
        <v>63</v>
      </c>
      <c r="M9" s="20" t="s">
        <v>64</v>
      </c>
      <c r="N9" s="20" t="s">
        <v>65</v>
      </c>
      <c r="O9" s="20" t="s">
        <v>68</v>
      </c>
      <c r="P9" s="20" t="s">
        <v>69</v>
      </c>
      <c r="Q9" s="20" t="s">
        <v>70</v>
      </c>
      <c r="R9" s="20" t="s">
        <v>76</v>
      </c>
      <c r="S9" s="20" t="s">
        <v>81</v>
      </c>
      <c r="T9" s="20" t="s">
        <v>82</v>
      </c>
      <c r="U9" s="20" t="s">
        <v>83</v>
      </c>
      <c r="V9" s="20" t="s">
        <v>84</v>
      </c>
      <c r="W9" s="20" t="s">
        <v>85</v>
      </c>
      <c r="X9" s="20" t="s">
        <v>86</v>
      </c>
      <c r="Y9" s="20" t="s">
        <v>106</v>
      </c>
      <c r="Z9" s="20" t="s">
        <v>87</v>
      </c>
      <c r="AA9" s="20" t="s">
        <v>88</v>
      </c>
      <c r="AB9" s="20" t="s">
        <v>89</v>
      </c>
      <c r="AC9" s="20" t="s">
        <v>90</v>
      </c>
      <c r="AD9" s="20" t="s">
        <v>91</v>
      </c>
    </row>
    <row r="10" spans="2:30" s="1" customFormat="1" ht="13.2" x14ac:dyDescent="0.25">
      <c r="B10" s="13"/>
      <c r="C10" s="14"/>
      <c r="D10" s="16"/>
      <c r="E10" s="29"/>
      <c r="F10" s="28">
        <v>45373</v>
      </c>
      <c r="G10" s="22">
        <v>45399</v>
      </c>
      <c r="H10" s="22">
        <v>45405</v>
      </c>
      <c r="I10" s="22">
        <v>45411</v>
      </c>
      <c r="J10" s="22">
        <v>45411</v>
      </c>
      <c r="K10" s="22">
        <v>45503</v>
      </c>
      <c r="L10" s="22">
        <v>45505</v>
      </c>
      <c r="M10" s="22">
        <v>45518</v>
      </c>
      <c r="N10" s="22">
        <v>45527</v>
      </c>
      <c r="O10" s="22">
        <v>45453</v>
      </c>
      <c r="P10" s="22">
        <v>45565</v>
      </c>
      <c r="Q10" s="22">
        <v>45561</v>
      </c>
      <c r="R10" s="22">
        <v>45567</v>
      </c>
      <c r="S10" s="22">
        <v>45587</v>
      </c>
      <c r="T10" s="22">
        <v>45595</v>
      </c>
      <c r="U10" s="22">
        <v>45615</v>
      </c>
      <c r="V10" s="22">
        <v>45622</v>
      </c>
      <c r="W10" s="22">
        <v>45637</v>
      </c>
      <c r="X10" s="22">
        <v>45631</v>
      </c>
      <c r="Y10" s="22">
        <v>45650</v>
      </c>
      <c r="Z10" s="22">
        <v>45643</v>
      </c>
      <c r="AA10" s="22">
        <v>45663</v>
      </c>
      <c r="AB10" s="22">
        <v>45636</v>
      </c>
      <c r="AC10" s="22">
        <v>45652</v>
      </c>
      <c r="AD10" s="22">
        <v>45657</v>
      </c>
    </row>
    <row r="11" spans="2:30" x14ac:dyDescent="0.3">
      <c r="B11" s="40" t="s">
        <v>71</v>
      </c>
      <c r="C11" s="30" t="s">
        <v>3</v>
      </c>
      <c r="D11" s="38" t="s">
        <v>4</v>
      </c>
      <c r="E11" s="31" t="s">
        <v>42</v>
      </c>
      <c r="F11" s="19"/>
      <c r="G11" s="18"/>
      <c r="H11" s="18"/>
      <c r="I11" s="18"/>
      <c r="J11" s="18">
        <f>+J12</f>
        <v>0</v>
      </c>
      <c r="K11" s="18"/>
      <c r="L11" s="18"/>
      <c r="M11" s="18"/>
      <c r="N11" s="18"/>
      <c r="O11" s="18"/>
      <c r="P11" s="18"/>
      <c r="Q11" s="18">
        <f t="shared" ref="Q11:U14" si="0">+Q12</f>
        <v>-35000</v>
      </c>
      <c r="R11" s="18">
        <f t="shared" si="0"/>
        <v>35000</v>
      </c>
      <c r="S11" s="18">
        <f t="shared" si="0"/>
        <v>0</v>
      </c>
      <c r="T11" s="18">
        <f t="shared" si="0"/>
        <v>0</v>
      </c>
      <c r="U11" s="18">
        <f t="shared" si="0"/>
        <v>-135880</v>
      </c>
      <c r="V11" s="18"/>
      <c r="W11" s="18"/>
      <c r="X11" s="18"/>
      <c r="Y11" s="18"/>
      <c r="Z11" s="18">
        <f t="shared" ref="Z11:AD12" si="1">+Z12</f>
        <v>0</v>
      </c>
      <c r="AA11" s="18">
        <f t="shared" si="1"/>
        <v>0</v>
      </c>
      <c r="AB11" s="18">
        <f t="shared" si="1"/>
        <v>0</v>
      </c>
      <c r="AC11" s="18">
        <f t="shared" si="1"/>
        <v>0</v>
      </c>
      <c r="AD11" s="18">
        <f t="shared" si="1"/>
        <v>0</v>
      </c>
    </row>
    <row r="12" spans="2:30" ht="15.75" customHeight="1" x14ac:dyDescent="0.3">
      <c r="B12" s="6"/>
      <c r="C12" s="42" t="s">
        <v>5</v>
      </c>
      <c r="D12" s="39"/>
      <c r="E12" s="33" t="s">
        <v>43</v>
      </c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f t="shared" si="0"/>
        <v>-35000</v>
      </c>
      <c r="R12" s="7">
        <f t="shared" si="0"/>
        <v>35000</v>
      </c>
      <c r="S12" s="7">
        <f t="shared" si="0"/>
        <v>0</v>
      </c>
      <c r="T12" s="7">
        <f t="shared" si="0"/>
        <v>0</v>
      </c>
      <c r="U12" s="7">
        <f t="shared" si="0"/>
        <v>-135880</v>
      </c>
      <c r="V12" s="7"/>
      <c r="W12" s="7"/>
      <c r="X12" s="7"/>
      <c r="Y12" s="7"/>
      <c r="Z12" s="7">
        <f t="shared" si="1"/>
        <v>0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</v>
      </c>
    </row>
    <row r="13" spans="2:30" ht="15.75" customHeight="1" x14ac:dyDescent="0.3">
      <c r="B13" s="6"/>
      <c r="C13" s="42"/>
      <c r="D13" s="41" t="s">
        <v>72</v>
      </c>
      <c r="E13" s="33"/>
      <c r="F13" s="10"/>
      <c r="G13" s="7"/>
      <c r="H13" s="7"/>
      <c r="I13" s="7"/>
      <c r="J13" s="7"/>
      <c r="K13" s="7"/>
      <c r="L13" s="7"/>
      <c r="M13" s="7"/>
      <c r="N13" s="7"/>
      <c r="O13" s="7"/>
      <c r="P13" s="7"/>
      <c r="Q13" s="7">
        <v>-35000</v>
      </c>
      <c r="R13" s="7">
        <v>35000</v>
      </c>
      <c r="S13" s="7"/>
      <c r="T13" s="7"/>
      <c r="U13" s="7">
        <v>-135880</v>
      </c>
      <c r="V13" s="7"/>
      <c r="W13" s="7"/>
      <c r="X13" s="7"/>
      <c r="Y13" s="7"/>
      <c r="Z13" s="7"/>
      <c r="AA13" s="7"/>
      <c r="AB13" s="7"/>
      <c r="AC13" s="7"/>
      <c r="AD13" s="7"/>
    </row>
    <row r="14" spans="2:30" x14ac:dyDescent="0.3">
      <c r="B14" s="40" t="s">
        <v>75</v>
      </c>
      <c r="C14" s="30" t="s">
        <v>3</v>
      </c>
      <c r="D14" s="38" t="s">
        <v>4</v>
      </c>
      <c r="E14" s="31" t="s">
        <v>94</v>
      </c>
      <c r="F14" s="19"/>
      <c r="G14" s="18"/>
      <c r="H14" s="18"/>
      <c r="I14" s="18"/>
      <c r="J14" s="18">
        <f>+J15</f>
        <v>0</v>
      </c>
      <c r="K14" s="18"/>
      <c r="L14" s="18"/>
      <c r="M14" s="18"/>
      <c r="N14" s="18"/>
      <c r="O14" s="18"/>
      <c r="P14" s="18"/>
      <c r="Q14" s="18">
        <f t="shared" si="0"/>
        <v>0</v>
      </c>
      <c r="R14" s="18">
        <f t="shared" si="0"/>
        <v>0</v>
      </c>
      <c r="S14" s="18">
        <f t="shared" si="0"/>
        <v>0</v>
      </c>
      <c r="T14" s="18">
        <f t="shared" si="0"/>
        <v>0</v>
      </c>
      <c r="U14" s="18">
        <f t="shared" si="0"/>
        <v>0</v>
      </c>
      <c r="V14" s="18"/>
      <c r="W14" s="18">
        <f>+W15</f>
        <v>335418</v>
      </c>
      <c r="X14" s="18">
        <f t="shared" ref="X14:AD14" si="2">+X15</f>
        <v>0</v>
      </c>
      <c r="Y14" s="18">
        <f t="shared" si="2"/>
        <v>0</v>
      </c>
      <c r="Z14" s="18">
        <f t="shared" si="2"/>
        <v>0</v>
      </c>
      <c r="AA14" s="18">
        <f t="shared" si="2"/>
        <v>0</v>
      </c>
      <c r="AB14" s="18">
        <f t="shared" si="2"/>
        <v>0</v>
      </c>
      <c r="AC14" s="18">
        <f t="shared" si="2"/>
        <v>0</v>
      </c>
      <c r="AD14" s="18">
        <f t="shared" si="2"/>
        <v>0</v>
      </c>
    </row>
    <row r="15" spans="2:30" ht="15.75" customHeight="1" x14ac:dyDescent="0.3">
      <c r="B15" s="6"/>
      <c r="C15" s="42" t="s">
        <v>5</v>
      </c>
      <c r="D15" s="39"/>
      <c r="E15" s="33" t="s">
        <v>95</v>
      </c>
      <c r="F15" s="10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f>+Q19</f>
        <v>0</v>
      </c>
      <c r="R15" s="7"/>
      <c r="S15" s="7">
        <f>+S19</f>
        <v>0</v>
      </c>
      <c r="T15" s="7"/>
      <c r="U15" s="7">
        <f>+U19</f>
        <v>0</v>
      </c>
      <c r="V15" s="7"/>
      <c r="W15" s="7">
        <v>335418</v>
      </c>
      <c r="X15" s="7"/>
      <c r="Y15" s="7"/>
      <c r="Z15" s="7"/>
      <c r="AA15" s="7"/>
      <c r="AB15" s="7"/>
      <c r="AC15" s="7"/>
      <c r="AD15" s="7"/>
    </row>
    <row r="16" spans="2:30" x14ac:dyDescent="0.3">
      <c r="B16" s="40" t="s">
        <v>96</v>
      </c>
      <c r="C16" s="30" t="s">
        <v>3</v>
      </c>
      <c r="D16" s="38" t="s">
        <v>4</v>
      </c>
      <c r="E16" s="31" t="s">
        <v>97</v>
      </c>
      <c r="F16" s="19">
        <f>+F17+F18</f>
        <v>0</v>
      </c>
      <c r="G16" s="19">
        <f t="shared" ref="G16:AD16" si="3">+G17+G18</f>
        <v>0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  <c r="M16" s="19">
        <f t="shared" si="3"/>
        <v>0</v>
      </c>
      <c r="N16" s="19">
        <f t="shared" si="3"/>
        <v>0</v>
      </c>
      <c r="O16" s="19">
        <f t="shared" si="3"/>
        <v>0</v>
      </c>
      <c r="P16" s="19">
        <f t="shared" si="3"/>
        <v>0</v>
      </c>
      <c r="Q16" s="19">
        <f t="shared" si="3"/>
        <v>0</v>
      </c>
      <c r="R16" s="19">
        <f t="shared" si="3"/>
        <v>0</v>
      </c>
      <c r="S16" s="19">
        <f t="shared" si="3"/>
        <v>0</v>
      </c>
      <c r="T16" s="19">
        <f t="shared" si="3"/>
        <v>0</v>
      </c>
      <c r="U16" s="19">
        <f t="shared" si="3"/>
        <v>0</v>
      </c>
      <c r="V16" s="19">
        <f t="shared" si="3"/>
        <v>0</v>
      </c>
      <c r="W16" s="19">
        <f t="shared" si="3"/>
        <v>2512865</v>
      </c>
      <c r="X16" s="19">
        <f t="shared" si="3"/>
        <v>0</v>
      </c>
      <c r="Y16" s="19">
        <f t="shared" si="3"/>
        <v>0</v>
      </c>
      <c r="Z16" s="19">
        <f t="shared" si="3"/>
        <v>0</v>
      </c>
      <c r="AA16" s="19">
        <f t="shared" si="3"/>
        <v>0</v>
      </c>
      <c r="AB16" s="19">
        <f t="shared" si="3"/>
        <v>0</v>
      </c>
      <c r="AC16" s="19">
        <f t="shared" si="3"/>
        <v>0</v>
      </c>
      <c r="AD16" s="19">
        <f t="shared" si="3"/>
        <v>0</v>
      </c>
    </row>
    <row r="17" spans="2:30" ht="15.75" customHeight="1" x14ac:dyDescent="0.3">
      <c r="B17" s="6"/>
      <c r="C17" s="32" t="s">
        <v>20</v>
      </c>
      <c r="D17" s="39"/>
      <c r="E17" s="35" t="s">
        <v>98</v>
      </c>
      <c r="F17" s="7">
        <f t="shared" ref="F17:I17" si="4">+F18</f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/>
      <c r="K17" s="7">
        <f>+K18</f>
        <v>0</v>
      </c>
      <c r="L17" s="7"/>
      <c r="M17" s="7"/>
      <c r="N17" s="7"/>
      <c r="O17" s="7"/>
      <c r="P17" s="7">
        <f>+P18</f>
        <v>0</v>
      </c>
      <c r="Q17" s="7"/>
      <c r="R17" s="7">
        <f>+R18</f>
        <v>0</v>
      </c>
      <c r="S17" s="7"/>
      <c r="T17" s="7">
        <f>+T18</f>
        <v>0</v>
      </c>
      <c r="U17" s="7"/>
      <c r="V17" s="7"/>
      <c r="W17" s="7">
        <v>23013</v>
      </c>
      <c r="X17" s="7"/>
      <c r="Y17" s="7">
        <f>+Y18</f>
        <v>0</v>
      </c>
      <c r="Z17" s="7"/>
      <c r="AA17" s="7">
        <f>+AA18</f>
        <v>0</v>
      </c>
      <c r="AB17" s="7"/>
      <c r="AC17" s="7">
        <f>+AC18</f>
        <v>0</v>
      </c>
      <c r="AD17" s="7"/>
    </row>
    <row r="18" spans="2:30" ht="15.75" customHeight="1" x14ac:dyDescent="0.3">
      <c r="B18" s="6"/>
      <c r="C18" s="32" t="s">
        <v>45</v>
      </c>
      <c r="D18" s="41" t="s">
        <v>21</v>
      </c>
      <c r="E18" s="35" t="s">
        <v>99</v>
      </c>
      <c r="F18" s="10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>
        <v>2489852</v>
      </c>
      <c r="X18" s="7"/>
      <c r="Y18" s="7"/>
      <c r="Z18" s="7"/>
      <c r="AA18" s="7"/>
      <c r="AB18" s="7"/>
      <c r="AC18" s="7"/>
      <c r="AD18" s="7"/>
    </row>
    <row r="19" spans="2:30" x14ac:dyDescent="0.3">
      <c r="B19" s="40" t="s">
        <v>19</v>
      </c>
      <c r="C19" s="30" t="s">
        <v>3</v>
      </c>
      <c r="D19" s="38" t="s">
        <v>4</v>
      </c>
      <c r="E19" s="31" t="s">
        <v>55</v>
      </c>
      <c r="F19" s="19">
        <f t="shared" ref="F19:I20" si="5">+F20</f>
        <v>3850000</v>
      </c>
      <c r="G19" s="18">
        <f t="shared" si="5"/>
        <v>98670</v>
      </c>
      <c r="H19" s="18">
        <f t="shared" si="5"/>
        <v>0</v>
      </c>
      <c r="I19" s="18">
        <f t="shared" si="5"/>
        <v>7857719</v>
      </c>
      <c r="J19" s="18"/>
      <c r="K19" s="18">
        <f>+K20</f>
        <v>40543</v>
      </c>
      <c r="L19" s="18"/>
      <c r="M19" s="18"/>
      <c r="N19" s="18"/>
      <c r="O19" s="18"/>
      <c r="P19" s="18">
        <f>+P20</f>
        <v>4274418</v>
      </c>
      <c r="Q19" s="18"/>
      <c r="R19" s="18">
        <f>+R20</f>
        <v>954167</v>
      </c>
      <c r="S19" s="18"/>
      <c r="T19" s="18">
        <f>+T20</f>
        <v>-418</v>
      </c>
      <c r="U19" s="18"/>
      <c r="V19" s="18"/>
      <c r="W19" s="18"/>
      <c r="X19" s="18"/>
      <c r="Y19" s="18">
        <f t="shared" ref="Y19:AA20" si="6">+Y20</f>
        <v>887316</v>
      </c>
      <c r="Z19" s="18">
        <f t="shared" si="6"/>
        <v>900000</v>
      </c>
      <c r="AA19" s="18">
        <f t="shared" si="6"/>
        <v>2834352</v>
      </c>
      <c r="AB19" s="18"/>
      <c r="AC19" s="18">
        <f>+AC20</f>
        <v>-250000</v>
      </c>
      <c r="AD19" s="18">
        <f>+AD20</f>
        <v>-123611</v>
      </c>
    </row>
    <row r="20" spans="2:30" ht="15.75" customHeight="1" x14ac:dyDescent="0.3">
      <c r="B20" s="6"/>
      <c r="C20" s="32" t="s">
        <v>20</v>
      </c>
      <c r="D20" s="39"/>
      <c r="E20" s="35" t="s">
        <v>57</v>
      </c>
      <c r="F20" s="7">
        <f t="shared" si="5"/>
        <v>3850000</v>
      </c>
      <c r="G20" s="7">
        <f t="shared" si="5"/>
        <v>98670</v>
      </c>
      <c r="H20" s="7">
        <f t="shared" si="5"/>
        <v>0</v>
      </c>
      <c r="I20" s="7">
        <f t="shared" si="5"/>
        <v>7857719</v>
      </c>
      <c r="J20" s="7"/>
      <c r="K20" s="7">
        <f>+K21</f>
        <v>40543</v>
      </c>
      <c r="L20" s="7"/>
      <c r="M20" s="7"/>
      <c r="N20" s="7"/>
      <c r="O20" s="7"/>
      <c r="P20" s="7">
        <f>+P21</f>
        <v>4274418</v>
      </c>
      <c r="Q20" s="7"/>
      <c r="R20" s="7">
        <f>+R21</f>
        <v>954167</v>
      </c>
      <c r="S20" s="7"/>
      <c r="T20" s="7">
        <f>+T21</f>
        <v>-418</v>
      </c>
      <c r="U20" s="7"/>
      <c r="V20" s="7"/>
      <c r="W20" s="7"/>
      <c r="X20" s="7"/>
      <c r="Y20" s="7">
        <f t="shared" si="6"/>
        <v>887316</v>
      </c>
      <c r="Z20" s="7">
        <f t="shared" si="6"/>
        <v>900000</v>
      </c>
      <c r="AA20" s="7">
        <f t="shared" si="6"/>
        <v>2834352</v>
      </c>
      <c r="AB20" s="7"/>
      <c r="AC20" s="7">
        <f>+AC21</f>
        <v>-250000</v>
      </c>
      <c r="AD20" s="7">
        <f>+AD21</f>
        <v>-123611</v>
      </c>
    </row>
    <row r="21" spans="2:30" ht="15.75" customHeight="1" x14ac:dyDescent="0.3">
      <c r="B21" s="6"/>
      <c r="C21" s="32"/>
      <c r="D21" s="41" t="s">
        <v>21</v>
      </c>
      <c r="E21" s="35" t="s">
        <v>56</v>
      </c>
      <c r="F21" s="10">
        <v>3850000</v>
      </c>
      <c r="G21" s="7">
        <v>98670</v>
      </c>
      <c r="H21" s="7"/>
      <c r="I21" s="7">
        <v>7857719</v>
      </c>
      <c r="J21" s="7"/>
      <c r="K21" s="7">
        <v>40543</v>
      </c>
      <c r="L21" s="7"/>
      <c r="M21" s="7"/>
      <c r="N21" s="7"/>
      <c r="O21" s="7"/>
      <c r="P21" s="7">
        <v>4274418</v>
      </c>
      <c r="Q21" s="7"/>
      <c r="R21" s="7">
        <v>954167</v>
      </c>
      <c r="S21" s="7"/>
      <c r="T21" s="7">
        <v>-418</v>
      </c>
      <c r="U21" s="7"/>
      <c r="V21" s="7"/>
      <c r="W21" s="7"/>
      <c r="X21" s="7"/>
      <c r="Y21" s="7">
        <v>887316</v>
      </c>
      <c r="Z21" s="7">
        <v>900000</v>
      </c>
      <c r="AA21" s="7">
        <v>2834352</v>
      </c>
      <c r="AB21" s="7"/>
      <c r="AC21" s="7">
        <v>-250000</v>
      </c>
      <c r="AD21" s="7">
        <v>-123611</v>
      </c>
    </row>
    <row r="22" spans="2:30" x14ac:dyDescent="0.3">
      <c r="B22" s="5" t="s">
        <v>41</v>
      </c>
      <c r="C22" s="30" t="s">
        <v>3</v>
      </c>
      <c r="D22" s="38" t="s">
        <v>4</v>
      </c>
      <c r="E22" s="36" t="s">
        <v>42</v>
      </c>
      <c r="F22" s="19"/>
      <c r="G22" s="18"/>
      <c r="H22" s="18"/>
      <c r="I22" s="18"/>
      <c r="J22" s="18">
        <f>+J23</f>
        <v>45831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2:30" ht="15.75" customHeight="1" x14ac:dyDescent="0.3">
      <c r="B23" s="6"/>
      <c r="C23" s="32" t="s">
        <v>27</v>
      </c>
      <c r="D23" s="39"/>
      <c r="E23" s="35" t="s">
        <v>43</v>
      </c>
      <c r="F23" s="10"/>
      <c r="G23" s="7"/>
      <c r="H23" s="7"/>
      <c r="I23" s="7"/>
      <c r="J23" s="7">
        <v>45831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2:30" x14ac:dyDescent="0.3">
      <c r="B24" s="5" t="s">
        <v>7</v>
      </c>
      <c r="C24" s="30" t="s">
        <v>3</v>
      </c>
      <c r="D24" s="38" t="s">
        <v>4</v>
      </c>
      <c r="E24" s="36" t="s">
        <v>8</v>
      </c>
      <c r="F24" s="1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2:30" ht="15.75" customHeight="1" x14ac:dyDescent="0.3">
      <c r="B25" s="6"/>
      <c r="C25" s="32" t="s">
        <v>5</v>
      </c>
      <c r="D25" s="39"/>
      <c r="E25" s="35" t="s">
        <v>6</v>
      </c>
      <c r="F25" s="10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2:30" ht="15.75" customHeight="1" x14ac:dyDescent="0.3">
      <c r="B26" s="6"/>
      <c r="C26" s="32"/>
      <c r="D26" s="39" t="s">
        <v>9</v>
      </c>
      <c r="E26" s="35" t="s">
        <v>10</v>
      </c>
      <c r="F26" s="10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2:30" x14ac:dyDescent="0.3">
      <c r="B27" s="5" t="s">
        <v>50</v>
      </c>
      <c r="C27" s="30" t="s">
        <v>3</v>
      </c>
      <c r="D27" s="38" t="s">
        <v>4</v>
      </c>
      <c r="E27" s="36" t="s">
        <v>51</v>
      </c>
      <c r="F27" s="19"/>
      <c r="G27" s="18"/>
      <c r="H27" s="18"/>
      <c r="I27" s="18"/>
      <c r="J27" s="18">
        <v>4149419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3">
      <c r="B28" s="5" t="s">
        <v>36</v>
      </c>
      <c r="C28" s="30"/>
      <c r="D28" s="38"/>
      <c r="E28" s="36" t="s">
        <v>37</v>
      </c>
      <c r="F28" s="19"/>
      <c r="G28" s="18">
        <v>98670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>
        <v>887316</v>
      </c>
      <c r="Z28" s="18"/>
      <c r="AA28" s="18"/>
      <c r="AB28" s="18"/>
      <c r="AC28" s="18"/>
      <c r="AD28" s="18"/>
    </row>
    <row r="29" spans="2:30" x14ac:dyDescent="0.3">
      <c r="B29" s="5" t="s">
        <v>77</v>
      </c>
      <c r="C29" s="30"/>
      <c r="D29" s="38"/>
      <c r="E29" s="36" t="s">
        <v>78</v>
      </c>
      <c r="F29" s="1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>
        <v>-11001</v>
      </c>
      <c r="S29" s="18"/>
      <c r="T29" s="18"/>
      <c r="U29" s="18">
        <v>-135880</v>
      </c>
      <c r="V29" s="18"/>
      <c r="W29" s="18"/>
      <c r="X29" s="18"/>
      <c r="Y29" s="18"/>
      <c r="Z29" s="18"/>
      <c r="AA29" s="18"/>
      <c r="AB29" s="18">
        <v>135800</v>
      </c>
      <c r="AC29" s="18"/>
      <c r="AD29" s="18"/>
    </row>
    <row r="30" spans="2:30" x14ac:dyDescent="0.3">
      <c r="B30" s="5" t="s">
        <v>58</v>
      </c>
      <c r="C30" s="30"/>
      <c r="D30" s="38"/>
      <c r="E30" s="36" t="s">
        <v>59</v>
      </c>
      <c r="F30" s="19"/>
      <c r="G30" s="19"/>
      <c r="H30" s="19"/>
      <c r="I30" s="19"/>
      <c r="J30" s="19"/>
      <c r="K30" s="19">
        <f>+K32</f>
        <v>40543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>
        <f>+V31+V32</f>
        <v>1128795</v>
      </c>
      <c r="W30" s="19"/>
      <c r="X30" s="19"/>
      <c r="Y30" s="19"/>
      <c r="Z30" s="19"/>
      <c r="AA30" s="19"/>
      <c r="AB30" s="19"/>
      <c r="AC30" s="19"/>
      <c r="AD30" s="19"/>
    </row>
    <row r="31" spans="2:30" x14ac:dyDescent="0.3">
      <c r="B31" s="5"/>
      <c r="C31" s="32" t="s">
        <v>20</v>
      </c>
      <c r="D31" s="38"/>
      <c r="E31" s="35" t="s">
        <v>61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0">
        <v>-20768</v>
      </c>
      <c r="W31" s="19"/>
      <c r="X31" s="19"/>
      <c r="Y31" s="19"/>
      <c r="Z31" s="19"/>
      <c r="AA31" s="19"/>
      <c r="AB31" s="19"/>
      <c r="AC31" s="19"/>
      <c r="AD31" s="19"/>
    </row>
    <row r="32" spans="2:30" x14ac:dyDescent="0.3">
      <c r="B32" s="5"/>
      <c r="C32" s="32" t="s">
        <v>60</v>
      </c>
      <c r="D32" s="38"/>
      <c r="E32" s="35" t="s">
        <v>62</v>
      </c>
      <c r="F32" s="19"/>
      <c r="G32" s="19"/>
      <c r="H32" s="19"/>
      <c r="I32" s="19"/>
      <c r="J32" s="19"/>
      <c r="K32" s="10">
        <v>40543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>
        <v>1149563</v>
      </c>
      <c r="W32" s="10"/>
      <c r="X32" s="10"/>
      <c r="Y32" s="10"/>
      <c r="Z32" s="10"/>
      <c r="AA32" s="10"/>
      <c r="AB32" s="10"/>
      <c r="AC32" s="10"/>
      <c r="AD32" s="10"/>
    </row>
    <row r="33" spans="2:30" x14ac:dyDescent="0.3">
      <c r="B33" s="5" t="s">
        <v>22</v>
      </c>
      <c r="C33" s="30"/>
      <c r="D33" s="38"/>
      <c r="E33" s="36" t="s">
        <v>26</v>
      </c>
      <c r="F33" s="19">
        <f>+F34</f>
        <v>3850000</v>
      </c>
      <c r="G33" s="19">
        <f t="shared" ref="G33" si="7">+G34</f>
        <v>0</v>
      </c>
      <c r="H33" s="19">
        <f>+H34</f>
        <v>0</v>
      </c>
      <c r="I33" s="19">
        <f>+I34</f>
        <v>7857719</v>
      </c>
      <c r="J33" s="19">
        <f>+J34</f>
        <v>0</v>
      </c>
      <c r="K33" s="19"/>
      <c r="L33" s="19">
        <f>+L34</f>
        <v>0</v>
      </c>
      <c r="M33" s="19">
        <f>+M34</f>
        <v>50000</v>
      </c>
      <c r="N33" s="19">
        <f>+N34</f>
        <v>0</v>
      </c>
      <c r="O33" s="19"/>
      <c r="P33" s="19">
        <f>+P34</f>
        <v>4274418</v>
      </c>
      <c r="Q33" s="19"/>
      <c r="R33" s="19">
        <f>+R34</f>
        <v>1000168</v>
      </c>
      <c r="S33" s="19">
        <f t="shared" ref="S33:T33" si="8">+S34</f>
        <v>-5000</v>
      </c>
      <c r="T33" s="19">
        <f t="shared" si="8"/>
        <v>0</v>
      </c>
      <c r="U33" s="19">
        <f>+U34</f>
        <v>0</v>
      </c>
      <c r="V33" s="19">
        <f>+V34</f>
        <v>-1128795</v>
      </c>
      <c r="W33" s="19">
        <f t="shared" ref="W33:AD33" si="9">+W34</f>
        <v>-134376</v>
      </c>
      <c r="X33" s="19">
        <f t="shared" si="9"/>
        <v>0</v>
      </c>
      <c r="Y33" s="19">
        <f t="shared" si="9"/>
        <v>0</v>
      </c>
      <c r="Z33" s="19">
        <f t="shared" si="9"/>
        <v>900000</v>
      </c>
      <c r="AA33" s="19">
        <f t="shared" si="9"/>
        <v>2834352</v>
      </c>
      <c r="AB33" s="19">
        <f t="shared" si="9"/>
        <v>135800</v>
      </c>
      <c r="AC33" s="19">
        <f t="shared" si="9"/>
        <v>-250000</v>
      </c>
      <c r="AD33" s="19">
        <f t="shared" si="9"/>
        <v>-123611</v>
      </c>
    </row>
    <row r="34" spans="2:30" ht="15.75" customHeight="1" x14ac:dyDescent="0.3">
      <c r="B34" s="6"/>
      <c r="C34" s="42" t="s">
        <v>20</v>
      </c>
      <c r="D34" s="39"/>
      <c r="E34" s="35" t="s">
        <v>24</v>
      </c>
      <c r="F34" s="10">
        <f>+F35+F36+F38+F39+F40</f>
        <v>3850000</v>
      </c>
      <c r="G34" s="10">
        <f t="shared" ref="G34" si="10">+G35+G36+G38+G39</f>
        <v>0</v>
      </c>
      <c r="H34" s="10">
        <f>+H35+H36+H38+H39+H40</f>
        <v>0</v>
      </c>
      <c r="I34" s="10">
        <f>+I35+I36+I38+I39+I40</f>
        <v>7857719</v>
      </c>
      <c r="J34" s="10">
        <f>+J35+J36+J38+J39</f>
        <v>0</v>
      </c>
      <c r="K34" s="10"/>
      <c r="L34" s="10">
        <f>+L35+L36+L38+L39+L40</f>
        <v>0</v>
      </c>
      <c r="M34" s="10">
        <f>+M35+M36+M38+M39</f>
        <v>50000</v>
      </c>
      <c r="N34" s="10">
        <f>+N35+N36+N38+N39+N40</f>
        <v>0</v>
      </c>
      <c r="O34" s="10"/>
      <c r="P34" s="10">
        <f>+P35+P36+P38+P39+P40</f>
        <v>4274418</v>
      </c>
      <c r="Q34" s="10"/>
      <c r="R34" s="10">
        <f>+R35+R36+R38+R39+R40</f>
        <v>1000168</v>
      </c>
      <c r="S34" s="10">
        <f t="shared" ref="S34:T34" si="11">+S35+S36+S38+S39+S40</f>
        <v>-5000</v>
      </c>
      <c r="T34" s="10">
        <f t="shared" si="11"/>
        <v>0</v>
      </c>
      <c r="U34" s="10">
        <f>+U35+U36+U38+U39+U40</f>
        <v>0</v>
      </c>
      <c r="V34" s="10">
        <f>+V35+V36+V37+V38+V39+V40</f>
        <v>-1128795</v>
      </c>
      <c r="W34" s="10">
        <f t="shared" ref="W34:AD34" si="12">+W35+W36+W37+W38+W39+W40</f>
        <v>-134376</v>
      </c>
      <c r="X34" s="10">
        <f t="shared" si="12"/>
        <v>0</v>
      </c>
      <c r="Y34" s="10">
        <f t="shared" si="12"/>
        <v>0</v>
      </c>
      <c r="Z34" s="10">
        <f t="shared" si="12"/>
        <v>900000</v>
      </c>
      <c r="AA34" s="10">
        <f t="shared" si="12"/>
        <v>2834352</v>
      </c>
      <c r="AB34" s="10">
        <f t="shared" si="12"/>
        <v>135800</v>
      </c>
      <c r="AC34" s="10">
        <f t="shared" si="12"/>
        <v>-250000</v>
      </c>
      <c r="AD34" s="10">
        <f t="shared" si="12"/>
        <v>-123611</v>
      </c>
    </row>
    <row r="35" spans="2:30" x14ac:dyDescent="0.3">
      <c r="B35" s="6"/>
      <c r="C35" s="32"/>
      <c r="D35" s="39" t="s">
        <v>23</v>
      </c>
      <c r="E35" s="35" t="s">
        <v>25</v>
      </c>
      <c r="F35" s="10"/>
      <c r="G35" s="7"/>
      <c r="H35" s="7">
        <v>-3343895</v>
      </c>
      <c r="I35" s="7"/>
      <c r="J35" s="7"/>
      <c r="K35" s="7"/>
      <c r="L35" s="7"/>
      <c r="M35" s="7"/>
      <c r="N35" s="7"/>
      <c r="O35" s="7"/>
      <c r="P35" s="7"/>
      <c r="Q35" s="7"/>
      <c r="R35" s="7">
        <v>-60000</v>
      </c>
      <c r="S35" s="7">
        <v>-5000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2:30" x14ac:dyDescent="0.3">
      <c r="B36" s="6"/>
      <c r="C36" s="32"/>
      <c r="D36" s="39" t="s">
        <v>28</v>
      </c>
      <c r="E36" s="35" t="s">
        <v>29</v>
      </c>
      <c r="F36" s="10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-1001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2:30" x14ac:dyDescent="0.3">
      <c r="B37" s="6"/>
      <c r="C37" s="32"/>
      <c r="D37" s="39" t="s">
        <v>92</v>
      </c>
      <c r="E37" s="35" t="s">
        <v>93</v>
      </c>
      <c r="F37" s="10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>
        <v>-1874</v>
      </c>
      <c r="W37" s="7"/>
      <c r="X37" s="7"/>
      <c r="Y37" s="7"/>
      <c r="Z37" s="7"/>
      <c r="AA37" s="7"/>
      <c r="AB37" s="7"/>
      <c r="AC37" s="7"/>
      <c r="AD37" s="7"/>
    </row>
    <row r="38" spans="2:30" x14ac:dyDescent="0.3">
      <c r="B38" s="6"/>
      <c r="C38" s="32"/>
      <c r="D38" s="39" t="s">
        <v>53</v>
      </c>
      <c r="E38" s="35" t="s">
        <v>52</v>
      </c>
      <c r="F38" s="10"/>
      <c r="G38" s="7"/>
      <c r="H38" s="7">
        <v>3343895</v>
      </c>
      <c r="I38" s="7"/>
      <c r="J38" s="7"/>
      <c r="K38" s="7"/>
      <c r="L38" s="7"/>
      <c r="M38" s="7"/>
      <c r="N38" s="7"/>
      <c r="O38" s="7"/>
      <c r="P38" s="7"/>
      <c r="Q38" s="7"/>
      <c r="R38" s="7">
        <v>-355640</v>
      </c>
      <c r="S38" s="7"/>
      <c r="T38" s="7"/>
      <c r="U38" s="7"/>
      <c r="V38" s="7">
        <v>-1039492</v>
      </c>
      <c r="W38" s="7">
        <v>-134376</v>
      </c>
      <c r="X38" s="7"/>
      <c r="Y38" s="7"/>
      <c r="Z38" s="7"/>
      <c r="AA38" s="7"/>
      <c r="AB38" s="7">
        <v>135800</v>
      </c>
      <c r="AC38" s="44">
        <v>-250000</v>
      </c>
      <c r="AD38" s="44">
        <v>-123611</v>
      </c>
    </row>
    <row r="39" spans="2:30" x14ac:dyDescent="0.3">
      <c r="B39" s="6"/>
      <c r="C39" s="32"/>
      <c r="D39" s="39" t="s">
        <v>31</v>
      </c>
      <c r="E39" s="35" t="s">
        <v>30</v>
      </c>
      <c r="F39" s="10">
        <v>3850000</v>
      </c>
      <c r="G39" s="7"/>
      <c r="H39" s="7"/>
      <c r="I39" s="7">
        <v>7857719</v>
      </c>
      <c r="J39" s="7"/>
      <c r="K39" s="7"/>
      <c r="L39" s="7">
        <v>313000</v>
      </c>
      <c r="M39" s="7">
        <v>50000</v>
      </c>
      <c r="N39" s="7">
        <v>700000</v>
      </c>
      <c r="O39" s="7"/>
      <c r="P39" s="7">
        <v>4274418</v>
      </c>
      <c r="Q39" s="7"/>
      <c r="R39" s="7">
        <v>-83191</v>
      </c>
      <c r="S39" s="7"/>
      <c r="T39" s="7"/>
      <c r="U39" s="7"/>
      <c r="V39" s="7"/>
      <c r="W39" s="7"/>
      <c r="X39" s="7"/>
      <c r="Y39" s="7"/>
      <c r="Z39" s="7">
        <v>900000</v>
      </c>
      <c r="AA39" s="7">
        <v>2834352</v>
      </c>
      <c r="AB39" s="7"/>
      <c r="AC39" s="7"/>
      <c r="AD39" s="7"/>
    </row>
    <row r="40" spans="2:30" x14ac:dyDescent="0.3">
      <c r="B40" s="6"/>
      <c r="C40" s="32"/>
      <c r="D40" s="39" t="s">
        <v>66</v>
      </c>
      <c r="E40" s="35" t="s">
        <v>67</v>
      </c>
      <c r="F40" s="10"/>
      <c r="G40" s="7"/>
      <c r="H40" s="7"/>
      <c r="I40" s="7"/>
      <c r="J40" s="7"/>
      <c r="K40" s="7"/>
      <c r="L40" s="7">
        <v>-313000</v>
      </c>
      <c r="M40" s="7"/>
      <c r="N40" s="7">
        <v>-700000</v>
      </c>
      <c r="O40" s="7"/>
      <c r="P40" s="7"/>
      <c r="Q40" s="7"/>
      <c r="R40" s="7">
        <v>1500000</v>
      </c>
      <c r="S40" s="7"/>
      <c r="T40" s="7"/>
      <c r="U40" s="7"/>
      <c r="V40" s="7">
        <v>-87429</v>
      </c>
      <c r="W40" s="7"/>
      <c r="X40" s="7"/>
      <c r="Y40" s="7"/>
      <c r="Z40" s="7"/>
      <c r="AA40" s="7"/>
      <c r="AB40" s="7"/>
      <c r="AC40" s="7"/>
      <c r="AD40" s="7"/>
    </row>
    <row r="41" spans="2:30" x14ac:dyDescent="0.3">
      <c r="B41" s="5" t="s">
        <v>44</v>
      </c>
      <c r="C41" s="30"/>
      <c r="D41" s="38"/>
      <c r="E41" s="36" t="s">
        <v>26</v>
      </c>
      <c r="F41" s="19"/>
      <c r="G41" s="18"/>
      <c r="H41" s="18"/>
      <c r="I41" s="18"/>
      <c r="J41" s="18">
        <f>+J42</f>
        <v>1637164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>
        <f>+W42</f>
        <v>2848283</v>
      </c>
      <c r="X41" s="18"/>
      <c r="Y41" s="18"/>
      <c r="Z41" s="18"/>
      <c r="AA41" s="18"/>
      <c r="AB41" s="18"/>
      <c r="AC41" s="18"/>
      <c r="AD41" s="18"/>
    </row>
    <row r="42" spans="2:30" ht="15.75" customHeight="1" x14ac:dyDescent="0.3">
      <c r="B42" s="6"/>
      <c r="C42" s="42" t="s">
        <v>45</v>
      </c>
      <c r="D42" s="39"/>
      <c r="E42" s="35" t="s">
        <v>24</v>
      </c>
      <c r="F42" s="10"/>
      <c r="G42" s="7"/>
      <c r="H42" s="7"/>
      <c r="I42" s="7"/>
      <c r="J42" s="7">
        <v>1637164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>
        <v>2848283</v>
      </c>
      <c r="X42" s="7"/>
      <c r="Y42" s="7"/>
      <c r="Z42" s="7"/>
      <c r="AA42" s="7"/>
      <c r="AB42" s="7"/>
      <c r="AC42" s="7"/>
      <c r="AD42" s="7"/>
    </row>
    <row r="43" spans="2:30" x14ac:dyDescent="0.3">
      <c r="B43" s="5" t="s">
        <v>100</v>
      </c>
      <c r="C43" s="30"/>
      <c r="D43" s="38"/>
      <c r="E43" s="36" t="s">
        <v>101</v>
      </c>
      <c r="F43" s="19"/>
      <c r="G43" s="18"/>
      <c r="H43" s="18"/>
      <c r="I43" s="18"/>
      <c r="J43" s="18">
        <f>+J44</f>
        <v>0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>
        <f>+W44</f>
        <v>134376</v>
      </c>
      <c r="X43" s="18"/>
      <c r="Y43" s="18"/>
      <c r="Z43" s="18"/>
      <c r="AA43" s="18"/>
      <c r="AB43" s="18"/>
      <c r="AC43" s="18"/>
      <c r="AD43" s="18"/>
    </row>
    <row r="44" spans="2:30" ht="15.75" customHeight="1" x14ac:dyDescent="0.3">
      <c r="B44" s="6"/>
      <c r="C44" s="42" t="s">
        <v>5</v>
      </c>
      <c r="D44" s="39"/>
      <c r="E44" s="35" t="s">
        <v>102</v>
      </c>
      <c r="F44" s="10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>
        <v>134376</v>
      </c>
      <c r="X44" s="7"/>
      <c r="Y44" s="7"/>
      <c r="Z44" s="7"/>
      <c r="AA44" s="7"/>
      <c r="AB44" s="7"/>
      <c r="AC44" s="7"/>
      <c r="AD44" s="7"/>
    </row>
    <row r="45" spans="2:30" x14ac:dyDescent="0.3">
      <c r="B45" s="5" t="s">
        <v>74</v>
      </c>
      <c r="C45" s="30"/>
      <c r="D45" s="38"/>
      <c r="E45" s="36" t="s">
        <v>73</v>
      </c>
      <c r="F45" s="19"/>
      <c r="G45" s="18"/>
      <c r="H45" s="18"/>
      <c r="I45" s="18"/>
      <c r="J45" s="18">
        <f>+J48</f>
        <v>0</v>
      </c>
      <c r="K45" s="18"/>
      <c r="L45" s="18"/>
      <c r="M45" s="18"/>
      <c r="N45" s="18"/>
      <c r="O45" s="18"/>
      <c r="P45" s="18"/>
      <c r="Q45" s="18">
        <f>+Q46+Q47+Q48</f>
        <v>-35000</v>
      </c>
      <c r="R45" s="18"/>
      <c r="S45" s="18">
        <f t="shared" ref="S45:T45" si="13">+S46+S47+S48</f>
        <v>5000</v>
      </c>
      <c r="T45" s="18">
        <f t="shared" si="13"/>
        <v>-418</v>
      </c>
      <c r="U45" s="18">
        <f>+U46+U47+U48</f>
        <v>0</v>
      </c>
      <c r="V45" s="18"/>
      <c r="W45" s="18"/>
      <c r="X45" s="18"/>
      <c r="Y45" s="18"/>
      <c r="Z45" s="18">
        <f>+Z46+Z47+Z48</f>
        <v>0</v>
      </c>
      <c r="AA45" s="18"/>
      <c r="AB45" s="18">
        <f t="shared" ref="AB45:AC45" si="14">+AB46+AB47+AB48</f>
        <v>0</v>
      </c>
      <c r="AC45" s="18">
        <f t="shared" si="14"/>
        <v>0</v>
      </c>
      <c r="AD45" s="18">
        <f>+AD46+AD47+AD48</f>
        <v>0</v>
      </c>
    </row>
    <row r="46" spans="2:30" ht="15.75" customHeight="1" x14ac:dyDescent="0.3">
      <c r="B46" s="6"/>
      <c r="C46" s="42" t="s">
        <v>79</v>
      </c>
      <c r="D46" s="39"/>
      <c r="E46" s="35" t="s">
        <v>80</v>
      </c>
      <c r="F46" s="1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>
        <v>5000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2:30" ht="15.75" customHeight="1" x14ac:dyDescent="0.3">
      <c r="B47" s="6"/>
      <c r="C47" s="42" t="s">
        <v>75</v>
      </c>
      <c r="D47" s="39"/>
      <c r="E47" s="35" t="s">
        <v>24</v>
      </c>
      <c r="F47" s="10"/>
      <c r="G47" s="7"/>
      <c r="H47" s="7"/>
      <c r="I47" s="7"/>
      <c r="J47" s="7"/>
      <c r="K47" s="7"/>
      <c r="L47" s="7"/>
      <c r="M47" s="7"/>
      <c r="N47" s="7"/>
      <c r="O47" s="7"/>
      <c r="P47" s="7"/>
      <c r="Q47" s="7">
        <v>-30000</v>
      </c>
      <c r="R47" s="7"/>
      <c r="S47" s="7"/>
      <c r="T47" s="7">
        <v>-418</v>
      </c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2:30" ht="15.75" customHeight="1" x14ac:dyDescent="0.3">
      <c r="B48" s="6"/>
      <c r="C48" s="42" t="s">
        <v>47</v>
      </c>
      <c r="D48" s="39"/>
      <c r="E48" s="35" t="s">
        <v>24</v>
      </c>
      <c r="F48" s="10"/>
      <c r="G48" s="7"/>
      <c r="H48" s="7"/>
      <c r="I48" s="7"/>
      <c r="J48" s="7"/>
      <c r="K48" s="7"/>
      <c r="L48" s="7"/>
      <c r="M48" s="7"/>
      <c r="N48" s="7"/>
      <c r="O48" s="7"/>
      <c r="P48" s="7"/>
      <c r="Q48" s="7">
        <v>-5000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2:30" x14ac:dyDescent="0.3">
      <c r="B49" s="5" t="s">
        <v>46</v>
      </c>
      <c r="C49" s="30"/>
      <c r="D49" s="38"/>
      <c r="E49" s="36" t="s">
        <v>48</v>
      </c>
      <c r="F49" s="19"/>
      <c r="G49" s="18"/>
      <c r="H49" s="18"/>
      <c r="I49" s="18"/>
      <c r="J49" s="18">
        <f>+J50</f>
        <v>2558086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2:30" ht="15.75" customHeight="1" x14ac:dyDescent="0.3">
      <c r="B50" s="23"/>
      <c r="C50" s="25" t="s">
        <v>47</v>
      </c>
      <c r="D50" s="43"/>
      <c r="E50" s="37" t="s">
        <v>49</v>
      </c>
      <c r="F50" s="24"/>
      <c r="G50" s="21"/>
      <c r="H50" s="21"/>
      <c r="I50" s="21"/>
      <c r="J50" s="21">
        <v>2558086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3" spans="2:30" x14ac:dyDescent="0.3">
      <c r="E53" t="s">
        <v>104</v>
      </c>
    </row>
    <row r="54" spans="2:30" x14ac:dyDescent="0.3">
      <c r="E54" t="s">
        <v>103</v>
      </c>
    </row>
  </sheetData>
  <phoneticPr fontId="9" type="noConversion"/>
  <hyperlinks>
    <hyperlink ref="F8" r:id="rId1"/>
    <hyperlink ref="G8" r:id="rId2"/>
    <hyperlink ref="H8" r:id="rId3"/>
    <hyperlink ref="I8" r:id="rId4"/>
    <hyperlink ref="J8" r:id="rId5"/>
    <hyperlink ref="K8" r:id="rId6"/>
    <hyperlink ref="L8" r:id="rId7"/>
    <hyperlink ref="V8" r:id="rId8"/>
    <hyperlink ref="W8" r:id="rId9"/>
    <hyperlink ref="X8" r:id="rId10"/>
    <hyperlink ref="Y8" r:id="rId11"/>
    <hyperlink ref="Z8" r:id="rId12"/>
    <hyperlink ref="AA8" r:id="rId13"/>
    <hyperlink ref="AB8" r:id="rId14"/>
    <hyperlink ref="AC8" r:id="rId15"/>
    <hyperlink ref="M8" r:id="rId16"/>
    <hyperlink ref="N8" r:id="rId17"/>
    <hyperlink ref="O8" r:id="rId18"/>
    <hyperlink ref="P8" r:id="rId19"/>
    <hyperlink ref="Q8" r:id="rId20"/>
    <hyperlink ref="R8" r:id="rId21"/>
    <hyperlink ref="U8" r:id="rId22"/>
    <hyperlink ref="S8" r:id="rId23"/>
    <hyperlink ref="T8" r:id="rId24"/>
    <hyperlink ref="AD8" r:id="rId25"/>
  </hyperlinks>
  <pageMargins left="0.7" right="0.7" top="0.75" bottom="0.75" header="0.3" footer="0.3"/>
  <pageSetup scale="79" orientation="landscape" r:id="rId2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2025-01-09T18:59:08Z</dcterms:modified>
</cp:coreProperties>
</file>