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dades compartidas\Gestion Financiera\Gestion_Financiera\Presupuesto 2023\Transparencia\Presupuesto\SERC1000\M12_Diciembre\"/>
    </mc:Choice>
  </mc:AlternateContent>
  <xr:revisionPtr revIDLastSave="0" documentId="8_{1FCC70B2-BD09-49FA-B15A-191D294825A3}" xr6:coauthVersionLast="47" xr6:coauthVersionMax="47" xr10:uidLastSave="{00000000-0000-0000-0000-000000000000}"/>
  <bookViews>
    <workbookView xWindow="-108" yWindow="-108" windowWidth="23256" windowHeight="12456" xr2:uid="{F368CB07-AD63-4F88-AD61-DE71BE298257}"/>
  </bookViews>
  <sheets>
    <sheet name="EJEC.ACUM." sheetId="1" r:id="rId1"/>
  </sheets>
  <externalReferences>
    <externalReference r:id="rId2"/>
  </externalReferences>
  <definedNames>
    <definedName name="_xlnm.Print_Area" localSheetId="0">'EJEC.ACUM.'!$B$1:$O$64</definedName>
    <definedName name="_xlnm.Print_Titles" localSheetId="0">'EJEC.ACUM.'!$B:$D,'EJEC.ACUM.'!$73:$75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39" i="1" l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G64" i="1"/>
  <c r="P63" i="1"/>
  <c r="M63" i="1"/>
  <c r="M62" i="1" s="1"/>
  <c r="I63" i="1"/>
  <c r="G63" i="1"/>
  <c r="O63" i="1" s="1"/>
  <c r="E63" i="1"/>
  <c r="I62" i="1"/>
  <c r="P62" i="1" s="1"/>
  <c r="G62" i="1"/>
  <c r="E62" i="1"/>
  <c r="E61" i="1" s="1"/>
  <c r="P61" i="1"/>
  <c r="G61" i="1"/>
  <c r="P60" i="1"/>
  <c r="I60" i="1"/>
  <c r="O60" i="1" s="1"/>
  <c r="G60" i="1"/>
  <c r="M60" i="1" s="1"/>
  <c r="E60" i="1"/>
  <c r="E55" i="1" s="1"/>
  <c r="P59" i="1"/>
  <c r="M59" i="1"/>
  <c r="I59" i="1"/>
  <c r="G59" i="1"/>
  <c r="E59" i="1"/>
  <c r="P58" i="1"/>
  <c r="M58" i="1"/>
  <c r="I58" i="1"/>
  <c r="G58" i="1"/>
  <c r="E58" i="1"/>
  <c r="I57" i="1"/>
  <c r="P57" i="1" s="1"/>
  <c r="G57" i="1"/>
  <c r="M57" i="1" s="1"/>
  <c r="E57" i="1"/>
  <c r="I56" i="1"/>
  <c r="P56" i="1" s="1"/>
  <c r="G56" i="1"/>
  <c r="M56" i="1" s="1"/>
  <c r="M55" i="1" s="1"/>
  <c r="E56" i="1"/>
  <c r="K55" i="1"/>
  <c r="I55" i="1"/>
  <c r="P55" i="1" s="1"/>
  <c r="G55" i="1"/>
  <c r="I54" i="1"/>
  <c r="M54" i="1" s="1"/>
  <c r="G54" i="1"/>
  <c r="E54" i="1"/>
  <c r="P53" i="1"/>
  <c r="M53" i="1"/>
  <c r="E53" i="1"/>
  <c r="I52" i="1"/>
  <c r="M52" i="1" s="1"/>
  <c r="G52" i="1"/>
  <c r="K51" i="1"/>
  <c r="G51" i="1"/>
  <c r="I50" i="1"/>
  <c r="O50" i="1" s="1"/>
  <c r="G50" i="1"/>
  <c r="M50" i="1" s="1"/>
  <c r="E50" i="1"/>
  <c r="P49" i="1"/>
  <c r="O49" i="1"/>
  <c r="M49" i="1"/>
  <c r="I49" i="1"/>
  <c r="G49" i="1"/>
  <c r="E49" i="1"/>
  <c r="P48" i="1"/>
  <c r="I48" i="1"/>
  <c r="O48" i="1" s="1"/>
  <c r="G48" i="1"/>
  <c r="M48" i="1" s="1"/>
  <c r="E48" i="1"/>
  <c r="P47" i="1"/>
  <c r="O47" i="1"/>
  <c r="M47" i="1"/>
  <c r="I47" i="1"/>
  <c r="G47" i="1"/>
  <c r="E47" i="1"/>
  <c r="P46" i="1"/>
  <c r="I46" i="1"/>
  <c r="O46" i="1" s="1"/>
  <c r="G46" i="1"/>
  <c r="M46" i="1" s="1"/>
  <c r="E46" i="1"/>
  <c r="P45" i="1"/>
  <c r="O45" i="1"/>
  <c r="M45" i="1"/>
  <c r="I45" i="1"/>
  <c r="G45" i="1"/>
  <c r="E45" i="1"/>
  <c r="P44" i="1"/>
  <c r="K44" i="1"/>
  <c r="K43" i="1" s="1"/>
  <c r="P43" i="1" s="1"/>
  <c r="I44" i="1"/>
  <c r="O44" i="1" s="1"/>
  <c r="G44" i="1"/>
  <c r="E44" i="1"/>
  <c r="E43" i="1" s="1"/>
  <c r="I43" i="1"/>
  <c r="O43" i="1" s="1"/>
  <c r="G43" i="1"/>
  <c r="K42" i="1"/>
  <c r="K40" i="1" s="1"/>
  <c r="K36" i="1" s="1"/>
  <c r="I42" i="1"/>
  <c r="O42" i="1" s="1"/>
  <c r="G42" i="1"/>
  <c r="M42" i="1" s="1"/>
  <c r="O41" i="1"/>
  <c r="M41" i="1"/>
  <c r="I41" i="1"/>
  <c r="G41" i="1"/>
  <c r="H40" i="1"/>
  <c r="E40" i="1"/>
  <c r="P39" i="1"/>
  <c r="I39" i="1"/>
  <c r="G39" i="1"/>
  <c r="O39" i="1" s="1"/>
  <c r="E39" i="1"/>
  <c r="I38" i="1"/>
  <c r="P38" i="1" s="1"/>
  <c r="G38" i="1"/>
  <c r="E38" i="1"/>
  <c r="P37" i="1"/>
  <c r="P35" i="1"/>
  <c r="P33" i="1"/>
  <c r="P32" i="1"/>
  <c r="M32" i="1"/>
  <c r="I32" i="1"/>
  <c r="G32" i="1"/>
  <c r="E32" i="1"/>
  <c r="I31" i="1"/>
  <c r="P31" i="1" s="1"/>
  <c r="G31" i="1"/>
  <c r="M31" i="1" s="1"/>
  <c r="E31" i="1"/>
  <c r="I30" i="1"/>
  <c r="K30" i="1" s="1"/>
  <c r="K29" i="1" s="1"/>
  <c r="G30" i="1"/>
  <c r="D30" i="1"/>
  <c r="I29" i="1"/>
  <c r="O29" i="1" s="1"/>
  <c r="G29" i="1"/>
  <c r="D29" i="1"/>
  <c r="I28" i="1"/>
  <c r="P28" i="1" s="1"/>
  <c r="G28" i="1"/>
  <c r="M28" i="1" s="1"/>
  <c r="E28" i="1"/>
  <c r="I27" i="1"/>
  <c r="P27" i="1" s="1"/>
  <c r="G27" i="1"/>
  <c r="M27" i="1" s="1"/>
  <c r="E27" i="1"/>
  <c r="P26" i="1"/>
  <c r="M26" i="1"/>
  <c r="I26" i="1"/>
  <c r="G26" i="1"/>
  <c r="E26" i="1"/>
  <c r="P25" i="1"/>
  <c r="I25" i="1"/>
  <c r="G25" i="1"/>
  <c r="M25" i="1" s="1"/>
  <c r="M24" i="1" s="1"/>
  <c r="E25" i="1"/>
  <c r="E24" i="1" s="1"/>
  <c r="K24" i="1"/>
  <c r="P23" i="1"/>
  <c r="O23" i="1"/>
  <c r="I23" i="1"/>
  <c r="G23" i="1"/>
  <c r="M23" i="1" s="1"/>
  <c r="E23" i="1"/>
  <c r="P22" i="1"/>
  <c r="O22" i="1"/>
  <c r="M22" i="1"/>
  <c r="I22" i="1"/>
  <c r="G22" i="1"/>
  <c r="E22" i="1"/>
  <c r="P21" i="1"/>
  <c r="O21" i="1"/>
  <c r="I21" i="1"/>
  <c r="G21" i="1"/>
  <c r="M21" i="1" s="1"/>
  <c r="E21" i="1"/>
  <c r="P20" i="1"/>
  <c r="O20" i="1"/>
  <c r="M20" i="1"/>
  <c r="M19" i="1" s="1"/>
  <c r="I20" i="1"/>
  <c r="I19" i="1" s="1"/>
  <c r="G20" i="1"/>
  <c r="E20" i="1"/>
  <c r="K19" i="1"/>
  <c r="G19" i="1"/>
  <c r="E19" i="1"/>
  <c r="P18" i="1"/>
  <c r="M18" i="1"/>
  <c r="I18" i="1"/>
  <c r="G18" i="1"/>
  <c r="E18" i="1"/>
  <c r="P17" i="1"/>
  <c r="O17" i="1"/>
  <c r="I17" i="1"/>
  <c r="I16" i="1" s="1"/>
  <c r="G17" i="1"/>
  <c r="M17" i="1" s="1"/>
  <c r="M16" i="1" s="1"/>
  <c r="E17" i="1"/>
  <c r="K16" i="1"/>
  <c r="G16" i="1"/>
  <c r="E16" i="1"/>
  <c r="O15" i="1"/>
  <c r="K15" i="1"/>
  <c r="K12" i="1" s="1"/>
  <c r="I15" i="1"/>
  <c r="G15" i="1"/>
  <c r="M15" i="1" s="1"/>
  <c r="D15" i="1"/>
  <c r="C15" i="1"/>
  <c r="P14" i="1"/>
  <c r="I14" i="1"/>
  <c r="G14" i="1"/>
  <c r="O14" i="1" s="1"/>
  <c r="E14" i="1"/>
  <c r="E12" i="1" s="1"/>
  <c r="E10" i="1" s="1"/>
  <c r="E8" i="1" s="1"/>
  <c r="I13" i="1"/>
  <c r="P13" i="1" s="1"/>
  <c r="G13" i="1"/>
  <c r="M13" i="1" s="1"/>
  <c r="E13" i="1"/>
  <c r="I12" i="1"/>
  <c r="O12" i="1" s="1"/>
  <c r="G12" i="1"/>
  <c r="P11" i="1"/>
  <c r="K34" i="1" l="1"/>
  <c r="P16" i="1"/>
  <c r="O16" i="1"/>
  <c r="I10" i="1"/>
  <c r="K10" i="1"/>
  <c r="K8" i="1" s="1"/>
  <c r="K64" i="1" s="1"/>
  <c r="P12" i="1"/>
  <c r="E64" i="1"/>
  <c r="P19" i="1"/>
  <c r="O19" i="1"/>
  <c r="E36" i="1"/>
  <c r="G36" i="1"/>
  <c r="G34" i="1" s="1"/>
  <c r="M44" i="1"/>
  <c r="M43" i="1" s="1"/>
  <c r="M30" i="1"/>
  <c r="M29" i="1" s="1"/>
  <c r="O54" i="1"/>
  <c r="M14" i="1"/>
  <c r="M12" i="1" s="1"/>
  <c r="M10" i="1" s="1"/>
  <c r="M8" i="1" s="1"/>
  <c r="G24" i="1"/>
  <c r="G10" i="1" s="1"/>
  <c r="G8" i="1" s="1"/>
  <c r="O30" i="1"/>
  <c r="M39" i="1"/>
  <c r="P54" i="1"/>
  <c r="I51" i="1"/>
  <c r="M51" i="1" s="1"/>
  <c r="I24" i="1"/>
  <c r="P24" i="1" s="1"/>
  <c r="G40" i="1"/>
  <c r="M40" i="1" s="1"/>
  <c r="M38" i="1"/>
  <c r="I40" i="1"/>
  <c r="O55" i="1"/>
  <c r="O13" i="1"/>
  <c r="O38" i="1"/>
  <c r="I8" i="1" l="1"/>
  <c r="P10" i="1"/>
  <c r="O10" i="1"/>
  <c r="P40" i="1"/>
  <c r="O40" i="1"/>
  <c r="I36" i="1"/>
  <c r="M36" i="1"/>
  <c r="E34" i="1"/>
  <c r="P36" i="1" l="1"/>
  <c r="O36" i="1"/>
  <c r="I64" i="1"/>
  <c r="I34" i="1" s="1"/>
  <c r="P34" i="1" s="1"/>
  <c r="P64" i="1" l="1"/>
  <c r="M64" i="1"/>
  <c r="M34" i="1" s="1"/>
  <c r="P8" i="1" s="1"/>
</calcChain>
</file>

<file path=xl/sharedStrings.xml><?xml version="1.0" encoding="utf-8"?>
<sst xmlns="http://schemas.openxmlformats.org/spreadsheetml/2006/main" count="93" uniqueCount="76">
  <si>
    <t>PRESUPUESTO DE CAJA MENSUAL PROGRAMA 1</t>
  </si>
  <si>
    <t>(M$)  AL 31 DE DICIEMBRE DE 2023</t>
  </si>
  <si>
    <t>SUB.</t>
  </si>
  <si>
    <t>EJECUCIÓN</t>
  </si>
  <si>
    <t>LEY PRESUP</t>
  </si>
  <si>
    <t>EJEC. ACUMULADA</t>
  </si>
  <si>
    <t>DEVENGADO</t>
  </si>
  <si>
    <t>SALDO</t>
  </si>
  <si>
    <t>%</t>
  </si>
  <si>
    <t>TÍT.</t>
  </si>
  <si>
    <t>ÍTEM</t>
  </si>
  <si>
    <t>DENOMINACIÓN</t>
  </si>
  <si>
    <t>MENSUAL</t>
  </si>
  <si>
    <t>VIGENTE (1)</t>
  </si>
  <si>
    <t>(2)</t>
  </si>
  <si>
    <t>(3)</t>
  </si>
  <si>
    <t xml:space="preserve"> (1) - (2) - (3)</t>
  </si>
  <si>
    <t>Ejecución</t>
  </si>
  <si>
    <t>I N G R E S O S + SALDO INICIAL CAJA</t>
  </si>
  <si>
    <t>INGRESOS</t>
  </si>
  <si>
    <t>05</t>
  </si>
  <si>
    <t>02</t>
  </si>
  <si>
    <t>TRANSFERENCIAS CORRIENTES</t>
  </si>
  <si>
    <t>004</t>
  </si>
  <si>
    <t>Otros organismos s. publico CORFO</t>
  </si>
  <si>
    <t>010</t>
  </si>
  <si>
    <t>Mujer y Trabajo - Abeja Emprende</t>
  </si>
  <si>
    <t>06</t>
  </si>
  <si>
    <t>RENTAS DE LA PROPIEDAD</t>
  </si>
  <si>
    <t>003</t>
  </si>
  <si>
    <t>Intereses</t>
  </si>
  <si>
    <t>07</t>
  </si>
  <si>
    <t>INGRESOS DE OPERACIÓN</t>
  </si>
  <si>
    <t>08</t>
  </si>
  <si>
    <t>OTROS INGRESOS CORRIENTES</t>
  </si>
  <si>
    <t>01</t>
  </si>
  <si>
    <t>Recuperación y Reembolsos por Licencias Médicas</t>
  </si>
  <si>
    <t>Multas y Sanciones Pecunarias</t>
  </si>
  <si>
    <t>Otros</t>
  </si>
  <si>
    <t>09</t>
  </si>
  <si>
    <t>APORTE FISCAL</t>
  </si>
  <si>
    <t>VENTA DE ACTIVOS NO FINANCIEROS</t>
  </si>
  <si>
    <t>Terreno</t>
  </si>
  <si>
    <t>03</t>
  </si>
  <si>
    <t>Vehículos</t>
  </si>
  <si>
    <t>04</t>
  </si>
  <si>
    <t>Mobiliarios y Otros</t>
  </si>
  <si>
    <t>Otros Activos no Financieros</t>
  </si>
  <si>
    <t>TRANSFERENCIAS PARA GASTOS DE CAPITAL</t>
  </si>
  <si>
    <t xml:space="preserve">SALDO INICIAL DE CAJA </t>
  </si>
  <si>
    <t>G A S T O S  + SALDO FINAL CAJA</t>
  </si>
  <si>
    <t>GASTOS</t>
  </si>
  <si>
    <t>GASTOS EN PERSONAL</t>
  </si>
  <si>
    <r>
      <t>BIENES Y SERVICIOS DE CONSUMO</t>
    </r>
    <r>
      <rPr>
        <b/>
        <vertAlign val="superscript"/>
        <sz val="12"/>
        <color indexed="8"/>
        <rFont val="Times New Roman"/>
        <family val="1"/>
      </rPr>
      <t xml:space="preserve"> </t>
    </r>
  </si>
  <si>
    <t>PRESTACIONES DE SEGURIDAD SOCIAL</t>
  </si>
  <si>
    <t>Prestaciones Previsionales</t>
  </si>
  <si>
    <t>Prestaciones Sociales del Empleador</t>
  </si>
  <si>
    <t>Transferencias al Sector Privado</t>
  </si>
  <si>
    <t>Programa Mejoramiento Competitividad de la MIPE</t>
  </si>
  <si>
    <t>Programa Emprendedores</t>
  </si>
  <si>
    <t>Programa Dirigido a Grupos de Empresas Asociatividad</t>
  </si>
  <si>
    <t>Programa Desarrollo Empresarial en los Territorios</t>
  </si>
  <si>
    <t>Programas Especiales</t>
  </si>
  <si>
    <t>Programas Reconstruye tu Pyme</t>
  </si>
  <si>
    <t>INGRESOS AL FISCO</t>
  </si>
  <si>
    <t xml:space="preserve">Otros Ingresos al Fisco </t>
  </si>
  <si>
    <t>OTROS GASTOS CORRIENTES</t>
  </si>
  <si>
    <t>Compensaciones por Daños a Terceros y/o a la Propiedad</t>
  </si>
  <si>
    <t>ADQUISICION DE ACTIVOS FISICOS</t>
  </si>
  <si>
    <t>Máquinas y Equipos</t>
  </si>
  <si>
    <t>Equipos Informáticos</t>
  </si>
  <si>
    <t>Programas Informáticos</t>
  </si>
  <si>
    <t>ADQUISICIÓN DE ACTIVOS FINANCIEROS</t>
  </si>
  <si>
    <t>SERVICIO A LA DEUDA (Deuda Flotante)</t>
  </si>
  <si>
    <t>Deuda Flotante</t>
  </si>
  <si>
    <t>SALDO FINAL DE CAJA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</si>
</sst>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_P_t_s_-;\-* #,##0\ _P_t_s_-;_-* &quot;-&quot;\ _P_t_s_-;_-@_-"/>
    <numFmt numFmtId="165" formatCode="0.0%"/>
    <numFmt numFmtId="166" formatCode="###,###,"/>
    <numFmt numFmtId="167" formatCode="#,##0.0000000"/>
    <numFmt numFmtId="168" formatCode="###,###.000,"/>
  </numFmts>
  <fonts count="23" x14ac:knownFonts="1">
    <font>
      <sz val="10"/>
      <name val="MS Sans Serif"/>
    </font>
    <font>
      <sz val="10"/>
      <name val="Arial"/>
      <family val="2"/>
    </font>
    <font>
      <b/>
      <sz val="12"/>
      <color indexed="8"/>
      <name val="Times New Roman"/>
      <family val="1"/>
    </font>
    <font>
      <b/>
      <sz val="8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name val="MS Sans Serif"/>
      <family val="2"/>
    </font>
    <font>
      <sz val="12"/>
      <name val="Arial"/>
      <family val="2"/>
    </font>
    <font>
      <b/>
      <sz val="12"/>
      <name val="Times New Roman"/>
      <family val="1"/>
    </font>
    <font>
      <sz val="8.0500000000000007"/>
      <name val="Times New Roman"/>
      <family val="1"/>
    </font>
    <font>
      <sz val="10"/>
      <color indexed="8"/>
      <name val="Times New Roman"/>
      <family val="1"/>
    </font>
    <font>
      <sz val="11"/>
      <name val="Times New Roman"/>
      <family val="1"/>
    </font>
    <font>
      <b/>
      <sz val="12"/>
      <name val="Arial"/>
      <family val="2"/>
    </font>
    <font>
      <b/>
      <sz val="11"/>
      <color indexed="8"/>
      <name val="Times New Roman"/>
      <family val="1"/>
    </font>
    <font>
      <b/>
      <vertAlign val="superscript"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0"/>
      <name val="MS Sans Serif"/>
      <family val="2"/>
    </font>
    <font>
      <sz val="12"/>
      <name val="Times New Roman"/>
      <family val="1"/>
    </font>
    <font>
      <sz val="12"/>
      <name val="MS Sans Serif"/>
      <family val="2"/>
    </font>
    <font>
      <b/>
      <sz val="10"/>
      <name val="Arial"/>
      <family val="2"/>
    </font>
    <font>
      <sz val="10"/>
      <name val="Times New Roman"/>
      <family val="1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42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0" fillId="0" borderId="0">
      <alignment horizontal="right"/>
      <protection locked="0"/>
    </xf>
    <xf numFmtId="0" fontId="1" fillId="0" borderId="0"/>
    <xf numFmtId="164" fontId="1" fillId="0" borderId="0" applyFont="0" applyFill="0" applyBorder="0" applyAlignment="0" applyProtection="0"/>
  </cellStyleXfs>
  <cellXfs count="132">
    <xf numFmtId="0" fontId="0" fillId="0" borderId="0" xfId="0"/>
    <xf numFmtId="0" fontId="1" fillId="2" borderId="0" xfId="2" applyFill="1"/>
    <xf numFmtId="3" fontId="2" fillId="2" borderId="0" xfId="3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0" fontId="1" fillId="0" borderId="0" xfId="2"/>
    <xf numFmtId="3" fontId="2" fillId="2" borderId="0" xfId="3" applyNumberFormat="1" applyFont="1" applyFill="1" applyBorder="1" applyAlignment="1" applyProtection="1">
      <alignment horizontal="center"/>
      <protection locked="0"/>
    </xf>
    <xf numFmtId="3" fontId="3" fillId="2" borderId="0" xfId="3" applyNumberFormat="1" applyFont="1" applyFill="1" applyBorder="1" applyAlignment="1" applyProtection="1">
      <alignment horizontal="left"/>
      <protection locked="0"/>
    </xf>
    <xf numFmtId="3" fontId="3" fillId="2" borderId="0" xfId="3" applyNumberFormat="1" applyFont="1" applyFill="1" applyBorder="1" applyAlignment="1" applyProtection="1">
      <alignment horizontal="center"/>
      <protection locked="0"/>
    </xf>
    <xf numFmtId="49" fontId="3" fillId="2" borderId="0" xfId="3" applyNumberFormat="1" applyFont="1" applyFill="1" applyBorder="1" applyAlignment="1" applyProtection="1">
      <alignment horizontal="center"/>
      <protection locked="0"/>
    </xf>
    <xf numFmtId="3" fontId="4" fillId="2" borderId="1" xfId="2" applyNumberFormat="1" applyFont="1" applyFill="1" applyBorder="1" applyAlignment="1" applyProtection="1">
      <alignment horizontal="left" vertical="center"/>
      <protection locked="0"/>
    </xf>
    <xf numFmtId="3" fontId="4" fillId="2" borderId="2" xfId="3" applyNumberFormat="1" applyFont="1" applyFill="1" applyBorder="1" applyAlignment="1" applyProtection="1">
      <alignment horizontal="left" vertical="center"/>
      <protection locked="0"/>
    </xf>
    <xf numFmtId="3" fontId="4" fillId="2" borderId="2" xfId="2" applyNumberFormat="1" applyFont="1" applyFill="1" applyBorder="1" applyAlignment="1" applyProtection="1">
      <alignment horizontal="left" vertical="center"/>
      <protection locked="0"/>
    </xf>
    <xf numFmtId="3" fontId="5" fillId="2" borderId="3" xfId="2" applyNumberFormat="1" applyFont="1" applyFill="1" applyBorder="1" applyAlignment="1" applyProtection="1">
      <alignment horizontal="center" vertical="center"/>
      <protection locked="0"/>
    </xf>
    <xf numFmtId="3" fontId="5" fillId="2" borderId="0" xfId="2" quotePrefix="1" applyNumberFormat="1" applyFont="1" applyFill="1" applyAlignment="1" applyProtection="1">
      <alignment horizontal="center"/>
      <protection locked="0"/>
    </xf>
    <xf numFmtId="165" fontId="6" fillId="2" borderId="3" xfId="2" applyNumberFormat="1" applyFont="1" applyFill="1" applyBorder="1" applyAlignment="1" applyProtection="1">
      <alignment horizontal="center" vertical="center"/>
      <protection locked="0"/>
    </xf>
    <xf numFmtId="3" fontId="4" fillId="2" borderId="4" xfId="2" applyNumberFormat="1" applyFont="1" applyFill="1" applyBorder="1" applyAlignment="1" applyProtection="1">
      <alignment horizontal="left" vertical="center"/>
      <protection locked="0"/>
    </xf>
    <xf numFmtId="3" fontId="4" fillId="2" borderId="5" xfId="3" applyNumberFormat="1" applyFont="1" applyFill="1" applyBorder="1" applyAlignment="1" applyProtection="1">
      <alignment horizontal="left" vertical="center"/>
      <protection locked="0"/>
    </xf>
    <xf numFmtId="3" fontId="4" fillId="2" borderId="5" xfId="2" applyNumberFormat="1" applyFont="1" applyFill="1" applyBorder="1" applyAlignment="1" applyProtection="1">
      <alignment horizontal="left" vertical="center"/>
      <protection locked="0"/>
    </xf>
    <xf numFmtId="49" fontId="5" fillId="2" borderId="6" xfId="3" applyNumberFormat="1" applyFont="1" applyFill="1" applyBorder="1" applyAlignment="1" applyProtection="1">
      <alignment horizontal="center" vertical="center"/>
      <protection locked="0"/>
    </xf>
    <xf numFmtId="3" fontId="5" fillId="2" borderId="0" xfId="3" applyNumberFormat="1" applyFont="1" applyFill="1" applyBorder="1" applyAlignment="1" applyProtection="1">
      <alignment horizontal="center"/>
      <protection locked="0"/>
    </xf>
    <xf numFmtId="49" fontId="5" fillId="2" borderId="6" xfId="2" applyNumberFormat="1" applyFont="1" applyFill="1" applyBorder="1" applyAlignment="1" applyProtection="1">
      <alignment horizontal="center" vertical="center"/>
      <protection locked="0"/>
    </xf>
    <xf numFmtId="49" fontId="5" fillId="2" borderId="6" xfId="3" quotePrefix="1" applyNumberFormat="1" applyFont="1" applyFill="1" applyBorder="1" applyAlignment="1" applyProtection="1">
      <alignment horizontal="center" vertical="center"/>
      <protection locked="0"/>
    </xf>
    <xf numFmtId="165" fontId="6" fillId="2" borderId="6" xfId="2" applyNumberFormat="1" applyFont="1" applyFill="1" applyBorder="1" applyAlignment="1" applyProtection="1">
      <alignment horizontal="center" vertical="center"/>
      <protection locked="0"/>
    </xf>
    <xf numFmtId="3" fontId="4" fillId="2" borderId="7" xfId="2" applyNumberFormat="1" applyFont="1" applyFill="1" applyBorder="1" applyAlignment="1" applyProtection="1">
      <alignment horizontal="centerContinuous"/>
      <protection locked="0"/>
    </xf>
    <xf numFmtId="3" fontId="4" fillId="2" borderId="0" xfId="3" applyNumberFormat="1" applyFont="1" applyFill="1" applyBorder="1" applyAlignment="1" applyProtection="1">
      <alignment horizontal="right"/>
      <protection locked="0"/>
    </xf>
    <xf numFmtId="3" fontId="4" fillId="2" borderId="0" xfId="2" applyNumberFormat="1" applyFont="1" applyFill="1" applyAlignment="1" applyProtection="1">
      <alignment horizontal="left"/>
      <protection locked="0"/>
    </xf>
    <xf numFmtId="165" fontId="7" fillId="2" borderId="0" xfId="0" applyNumberFormat="1" applyFont="1" applyFill="1"/>
    <xf numFmtId="0" fontId="8" fillId="2" borderId="0" xfId="2" applyFont="1" applyFill="1"/>
    <xf numFmtId="3" fontId="9" fillId="2" borderId="1" xfId="2" applyNumberFormat="1" applyFont="1" applyFill="1" applyBorder="1" applyAlignment="1" applyProtection="1">
      <alignment horizontal="centerContinuous"/>
      <protection locked="0"/>
    </xf>
    <xf numFmtId="3" fontId="9" fillId="2" borderId="2" xfId="3" applyNumberFormat="1" applyFont="1" applyFill="1" applyBorder="1" applyAlignment="1" applyProtection="1">
      <alignment horizontal="right"/>
      <protection locked="0"/>
    </xf>
    <xf numFmtId="3" fontId="9" fillId="2" borderId="8" xfId="2" quotePrefix="1" applyNumberFormat="1" applyFont="1" applyFill="1" applyBorder="1" applyAlignment="1" applyProtection="1">
      <alignment horizontal="left"/>
      <protection locked="0"/>
    </xf>
    <xf numFmtId="166" fontId="9" fillId="3" borderId="3" xfId="3" applyNumberFormat="1" applyFont="1" applyFill="1" applyBorder="1" applyAlignment="1" applyProtection="1"/>
    <xf numFmtId="166" fontId="9" fillId="2" borderId="0" xfId="3" applyNumberFormat="1" applyFont="1" applyFill="1" applyBorder="1" applyAlignment="1" applyProtection="1"/>
    <xf numFmtId="165" fontId="6" fillId="3" borderId="3" xfId="3" applyNumberFormat="1" applyFont="1" applyFill="1" applyBorder="1" applyAlignment="1" applyProtection="1"/>
    <xf numFmtId="166" fontId="0" fillId="2" borderId="0" xfId="0" applyNumberFormat="1" applyFill="1"/>
    <xf numFmtId="166" fontId="0" fillId="0" borderId="0" xfId="0" applyNumberFormat="1"/>
    <xf numFmtId="0" fontId="8" fillId="0" borderId="0" xfId="2" applyFont="1"/>
    <xf numFmtId="3" fontId="9" fillId="2" borderId="7" xfId="2" applyNumberFormat="1" applyFont="1" applyFill="1" applyBorder="1" applyAlignment="1" applyProtection="1">
      <alignment horizontal="centerContinuous"/>
      <protection locked="0"/>
    </xf>
    <xf numFmtId="3" fontId="9" fillId="2" borderId="0" xfId="3" applyNumberFormat="1" applyFont="1" applyFill="1" applyBorder="1" applyAlignment="1" applyProtection="1">
      <alignment horizontal="right"/>
      <protection locked="0"/>
    </xf>
    <xf numFmtId="3" fontId="9" fillId="2" borderId="9" xfId="2" quotePrefix="1" applyNumberFormat="1" applyFont="1" applyFill="1" applyBorder="1" applyAlignment="1" applyProtection="1">
      <alignment horizontal="left"/>
      <protection locked="0"/>
    </xf>
    <xf numFmtId="166" fontId="9" fillId="2" borderId="10" xfId="3" applyNumberFormat="1" applyFont="1" applyFill="1" applyBorder="1" applyAlignment="1" applyProtection="1"/>
    <xf numFmtId="0" fontId="0" fillId="2" borderId="10" xfId="0" applyFill="1" applyBorder="1"/>
    <xf numFmtId="165" fontId="7" fillId="2" borderId="10" xfId="0" applyNumberFormat="1" applyFont="1" applyFill="1" applyBorder="1"/>
    <xf numFmtId="3" fontId="2" fillId="2" borderId="9" xfId="2" applyNumberFormat="1" applyFont="1" applyFill="1" applyBorder="1" applyAlignment="1" applyProtection="1">
      <alignment horizontal="left"/>
      <protection locked="0"/>
    </xf>
    <xf numFmtId="165" fontId="6" fillId="2" borderId="10" xfId="1" applyNumberFormat="1" applyFont="1" applyFill="1" applyBorder="1" applyAlignment="1">
      <alignment horizontal="center"/>
      <protection locked="0"/>
    </xf>
    <xf numFmtId="3" fontId="5" fillId="2" borderId="0" xfId="2" applyNumberFormat="1" applyFont="1" applyFill="1" applyAlignment="1" applyProtection="1">
      <alignment horizontal="centerContinuous"/>
      <protection locked="0"/>
    </xf>
    <xf numFmtId="3" fontId="2" fillId="2" borderId="7" xfId="2" quotePrefix="1" applyNumberFormat="1" applyFont="1" applyFill="1" applyBorder="1" applyAlignment="1" applyProtection="1">
      <alignment horizontal="center"/>
      <protection locked="0"/>
    </xf>
    <xf numFmtId="3" fontId="4" fillId="2" borderId="0" xfId="2" quotePrefix="1" applyNumberFormat="1" applyFont="1" applyFill="1" applyAlignment="1" applyProtection="1">
      <alignment horizontal="center"/>
      <protection locked="0"/>
    </xf>
    <xf numFmtId="166" fontId="9" fillId="2" borderId="11" xfId="3" applyNumberFormat="1" applyFont="1" applyFill="1" applyBorder="1" applyAlignment="1" applyProtection="1"/>
    <xf numFmtId="166" fontId="2" fillId="2" borderId="0" xfId="3" applyNumberFormat="1" applyFont="1" applyFill="1" applyBorder="1" applyAlignment="1" applyProtection="1">
      <protection locked="0"/>
    </xf>
    <xf numFmtId="3" fontId="11" fillId="2" borderId="0" xfId="2" quotePrefix="1" applyNumberFormat="1" applyFont="1" applyFill="1" applyAlignment="1" applyProtection="1">
      <alignment horizontal="right"/>
      <protection locked="0"/>
    </xf>
    <xf numFmtId="3" fontId="11" fillId="2" borderId="9" xfId="2" applyNumberFormat="1" applyFont="1" applyFill="1" applyBorder="1" applyAlignment="1" applyProtection="1">
      <alignment horizontal="left"/>
      <protection locked="0"/>
    </xf>
    <xf numFmtId="166" fontId="11" fillId="2" borderId="10" xfId="3" applyNumberFormat="1" applyFont="1" applyFill="1" applyBorder="1" applyAlignment="1" applyProtection="1">
      <protection locked="0"/>
    </xf>
    <xf numFmtId="165" fontId="12" fillId="2" borderId="10" xfId="1" applyNumberFormat="1" applyFont="1" applyFill="1" applyBorder="1" applyAlignment="1">
      <alignment horizontal="center"/>
      <protection locked="0"/>
    </xf>
    <xf numFmtId="0" fontId="13" fillId="2" borderId="0" xfId="2" applyFont="1" applyFill="1"/>
    <xf numFmtId="166" fontId="2" fillId="2" borderId="10" xfId="3" applyNumberFormat="1" applyFont="1" applyFill="1" applyBorder="1" applyAlignment="1" applyProtection="1">
      <protection locked="0"/>
    </xf>
    <xf numFmtId="0" fontId="13" fillId="0" borderId="0" xfId="2" applyFont="1"/>
    <xf numFmtId="166" fontId="9" fillId="2" borderId="10" xfId="2" applyNumberFormat="1" applyFont="1" applyFill="1" applyBorder="1"/>
    <xf numFmtId="166" fontId="9" fillId="2" borderId="0" xfId="2" applyNumberFormat="1" applyFont="1" applyFill="1"/>
    <xf numFmtId="3" fontId="4" fillId="2" borderId="7" xfId="2" quotePrefix="1" applyNumberFormat="1" applyFont="1" applyFill="1" applyBorder="1" applyAlignment="1" applyProtection="1">
      <alignment horizontal="center"/>
      <protection locked="0"/>
    </xf>
    <xf numFmtId="3" fontId="4" fillId="2" borderId="9" xfId="2" applyNumberFormat="1" applyFont="1" applyFill="1" applyBorder="1" applyProtection="1">
      <protection locked="0"/>
    </xf>
    <xf numFmtId="166" fontId="11" fillId="2" borderId="10" xfId="2" applyNumberFormat="1" applyFont="1" applyFill="1" applyBorder="1" applyProtection="1">
      <protection locked="0"/>
    </xf>
    <xf numFmtId="166" fontId="11" fillId="2" borderId="0" xfId="2" applyNumberFormat="1" applyFont="1" applyFill="1" applyProtection="1">
      <protection locked="0"/>
    </xf>
    <xf numFmtId="166" fontId="2" fillId="2" borderId="10" xfId="2" applyNumberFormat="1" applyFont="1" applyFill="1" applyBorder="1" applyProtection="1">
      <protection locked="0"/>
    </xf>
    <xf numFmtId="166" fontId="2" fillId="2" borderId="0" xfId="2" applyNumberFormat="1" applyFont="1" applyFill="1" applyProtection="1">
      <protection locked="0"/>
    </xf>
    <xf numFmtId="166" fontId="4" fillId="2" borderId="10" xfId="2" applyNumberFormat="1" applyFont="1" applyFill="1" applyBorder="1" applyProtection="1">
      <protection locked="0"/>
    </xf>
    <xf numFmtId="3" fontId="2" fillId="2" borderId="7" xfId="2" applyNumberFormat="1" applyFont="1" applyFill="1" applyBorder="1" applyAlignment="1" applyProtection="1">
      <alignment horizontal="center"/>
      <protection locked="0"/>
    </xf>
    <xf numFmtId="3" fontId="4" fillId="2" borderId="0" xfId="2" applyNumberFormat="1" applyFont="1" applyFill="1" applyAlignment="1" applyProtection="1">
      <alignment horizontal="center"/>
      <protection locked="0"/>
    </xf>
    <xf numFmtId="166" fontId="2" fillId="2" borderId="10" xfId="3" applyNumberFormat="1" applyFont="1" applyFill="1" applyBorder="1" applyAlignment="1" applyProtection="1"/>
    <xf numFmtId="166" fontId="2" fillId="2" borderId="0" xfId="3" applyNumberFormat="1" applyFont="1" applyFill="1" applyBorder="1" applyAlignment="1" applyProtection="1"/>
    <xf numFmtId="3" fontId="0" fillId="0" borderId="0" xfId="0" applyNumberFormat="1"/>
    <xf numFmtId="3" fontId="2" fillId="2" borderId="4" xfId="2" applyNumberFormat="1" applyFont="1" applyFill="1" applyBorder="1" applyAlignment="1" applyProtection="1">
      <alignment horizontal="center"/>
      <protection locked="0"/>
    </xf>
    <xf numFmtId="3" fontId="4" fillId="2" borderId="5" xfId="2" applyNumberFormat="1" applyFont="1" applyFill="1" applyBorder="1" applyAlignment="1" applyProtection="1">
      <alignment horizontal="center"/>
      <protection locked="0"/>
    </xf>
    <xf numFmtId="3" fontId="2" fillId="2" borderId="12" xfId="2" applyNumberFormat="1" applyFont="1" applyFill="1" applyBorder="1" applyAlignment="1" applyProtection="1">
      <alignment horizontal="left"/>
      <protection locked="0"/>
    </xf>
    <xf numFmtId="166" fontId="2" fillId="2" borderId="6" xfId="3" applyNumberFormat="1" applyFont="1" applyFill="1" applyBorder="1" applyAlignment="1" applyProtection="1"/>
    <xf numFmtId="0" fontId="0" fillId="2" borderId="6" xfId="0" applyFill="1" applyBorder="1"/>
    <xf numFmtId="165" fontId="7" fillId="2" borderId="6" xfId="0" applyNumberFormat="1" applyFont="1" applyFill="1" applyBorder="1" applyAlignment="1">
      <alignment horizontal="center"/>
    </xf>
    <xf numFmtId="166" fontId="9" fillId="2" borderId="10" xfId="3" applyNumberFormat="1" applyFont="1" applyFill="1" applyBorder="1" applyAlignment="1" applyProtection="1">
      <protection locked="0"/>
    </xf>
    <xf numFmtId="166" fontId="9" fillId="2" borderId="0" xfId="3" applyNumberFormat="1" applyFont="1" applyFill="1" applyBorder="1" applyAlignment="1" applyProtection="1">
      <protection locked="0"/>
    </xf>
    <xf numFmtId="166" fontId="9" fillId="2" borderId="3" xfId="3" applyNumberFormat="1" applyFont="1" applyFill="1" applyBorder="1" applyAlignment="1" applyProtection="1">
      <protection locked="0"/>
    </xf>
    <xf numFmtId="165" fontId="6" fillId="2" borderId="10" xfId="3" applyNumberFormat="1" applyFont="1" applyFill="1" applyBorder="1" applyAlignment="1" applyProtection="1">
      <alignment horizontal="center"/>
      <protection locked="0"/>
    </xf>
    <xf numFmtId="165" fontId="7" fillId="2" borderId="10" xfId="0" applyNumberFormat="1" applyFont="1" applyFill="1" applyBorder="1" applyAlignment="1">
      <alignment horizontal="center"/>
    </xf>
    <xf numFmtId="3" fontId="2" fillId="2" borderId="7" xfId="2" applyNumberFormat="1" applyFont="1" applyFill="1" applyBorder="1" applyAlignment="1" applyProtection="1">
      <alignment horizontal="centerContinuous"/>
      <protection locked="0"/>
    </xf>
    <xf numFmtId="3" fontId="4" fillId="2" borderId="0" xfId="2" applyNumberFormat="1" applyFont="1" applyFill="1" applyAlignment="1" applyProtection="1">
      <alignment horizontal="centerContinuous"/>
      <protection locked="0"/>
    </xf>
    <xf numFmtId="10" fontId="6" fillId="2" borderId="10" xfId="1" applyNumberFormat="1" applyFont="1" applyFill="1" applyBorder="1" applyAlignment="1">
      <alignment horizontal="center"/>
      <protection locked="0"/>
    </xf>
    <xf numFmtId="0" fontId="10" fillId="0" borderId="0" xfId="1">
      <alignment horizontal="right"/>
      <protection locked="0"/>
    </xf>
    <xf numFmtId="165" fontId="14" fillId="2" borderId="10" xfId="3" applyNumberFormat="1" applyFont="1" applyFill="1" applyBorder="1" applyAlignment="1" applyProtection="1">
      <alignment horizontal="center"/>
      <protection locked="0"/>
    </xf>
    <xf numFmtId="3" fontId="0" fillId="2" borderId="0" xfId="0" applyNumberFormat="1" applyFill="1"/>
    <xf numFmtId="3" fontId="2" fillId="2" borderId="9" xfId="2" quotePrefix="1" applyNumberFormat="1" applyFont="1" applyFill="1" applyBorder="1" applyAlignment="1" applyProtection="1">
      <alignment horizontal="left"/>
      <protection locked="0"/>
    </xf>
    <xf numFmtId="3" fontId="2" fillId="2" borderId="0" xfId="2" quotePrefix="1" applyNumberFormat="1" applyFont="1" applyFill="1" applyAlignment="1" applyProtection="1">
      <alignment horizontal="center"/>
      <protection locked="0"/>
    </xf>
    <xf numFmtId="166" fontId="16" fillId="2" borderId="10" xfId="2" applyNumberFormat="1" applyFont="1" applyFill="1" applyBorder="1" applyProtection="1">
      <protection locked="0"/>
    </xf>
    <xf numFmtId="166" fontId="16" fillId="2" borderId="0" xfId="2" applyNumberFormat="1" applyFont="1" applyFill="1" applyProtection="1">
      <protection locked="0"/>
    </xf>
    <xf numFmtId="3" fontId="4" fillId="2" borderId="7" xfId="2" applyNumberFormat="1" applyFont="1" applyFill="1" applyBorder="1" applyAlignment="1" applyProtection="1">
      <alignment horizontal="center"/>
      <protection locked="0"/>
    </xf>
    <xf numFmtId="3" fontId="4" fillId="2" borderId="9" xfId="2" applyNumberFormat="1" applyFont="1" applyFill="1" applyBorder="1" applyAlignment="1" applyProtection="1">
      <alignment horizontal="left"/>
      <protection locked="0"/>
    </xf>
    <xf numFmtId="166" fontId="4" fillId="2" borderId="11" xfId="3" applyNumberFormat="1" applyFont="1" applyFill="1" applyBorder="1" applyAlignment="1" applyProtection="1">
      <protection locked="0"/>
    </xf>
    <xf numFmtId="166" fontId="4" fillId="2" borderId="0" xfId="3" applyNumberFormat="1" applyFont="1" applyFill="1" applyBorder="1" applyAlignment="1" applyProtection="1">
      <protection locked="0"/>
    </xf>
    <xf numFmtId="166" fontId="4" fillId="2" borderId="10" xfId="3" applyNumberFormat="1" applyFont="1" applyFill="1" applyBorder="1" applyAlignment="1" applyProtection="1">
      <protection locked="0"/>
    </xf>
    <xf numFmtId="0" fontId="17" fillId="2" borderId="0" xfId="0" applyFont="1" applyFill="1"/>
    <xf numFmtId="3" fontId="17" fillId="2" borderId="0" xfId="0" applyNumberFormat="1" applyFont="1" applyFill="1"/>
    <xf numFmtId="0" fontId="17" fillId="0" borderId="0" xfId="0" applyFont="1"/>
    <xf numFmtId="3" fontId="11" fillId="2" borderId="7" xfId="2" applyNumberFormat="1" applyFont="1" applyFill="1" applyBorder="1" applyAlignment="1" applyProtection="1">
      <alignment horizontal="center"/>
      <protection locked="0"/>
    </xf>
    <xf numFmtId="3" fontId="11" fillId="2" borderId="0" xfId="2" quotePrefix="1" applyNumberFormat="1" applyFont="1" applyFill="1" applyAlignment="1" applyProtection="1">
      <alignment horizontal="center"/>
      <protection locked="0"/>
    </xf>
    <xf numFmtId="166" fontId="11" fillId="2" borderId="11" xfId="3" applyNumberFormat="1" applyFont="1" applyFill="1" applyBorder="1" applyAlignment="1" applyProtection="1">
      <protection locked="0"/>
    </xf>
    <xf numFmtId="166" fontId="11" fillId="2" borderId="0" xfId="3" applyNumberFormat="1" applyFont="1" applyFill="1" applyBorder="1" applyAlignment="1" applyProtection="1">
      <protection locked="0"/>
    </xf>
    <xf numFmtId="166" fontId="17" fillId="0" borderId="0" xfId="0" applyNumberFormat="1" applyFont="1"/>
    <xf numFmtId="3" fontId="17" fillId="0" borderId="0" xfId="0" applyNumberFormat="1" applyFont="1"/>
    <xf numFmtId="166" fontId="9" fillId="2" borderId="11" xfId="3" applyNumberFormat="1" applyFont="1" applyFill="1" applyBorder="1"/>
    <xf numFmtId="166" fontId="18" fillId="2" borderId="0" xfId="3" applyNumberFormat="1" applyFont="1" applyFill="1" applyBorder="1"/>
    <xf numFmtId="166" fontId="9" fillId="2" borderId="10" xfId="3" applyNumberFormat="1" applyFont="1" applyFill="1" applyBorder="1"/>
    <xf numFmtId="0" fontId="19" fillId="2" borderId="0" xfId="0" applyFont="1" applyFill="1"/>
    <xf numFmtId="3" fontId="8" fillId="2" borderId="0" xfId="2" applyNumberFormat="1" applyFont="1" applyFill="1"/>
    <xf numFmtId="0" fontId="19" fillId="0" borderId="0" xfId="0" applyFont="1"/>
    <xf numFmtId="3" fontId="13" fillId="2" borderId="0" xfId="2" applyNumberFormat="1" applyFont="1" applyFill="1"/>
    <xf numFmtId="0" fontId="20" fillId="2" borderId="0" xfId="2" applyFont="1" applyFill="1"/>
    <xf numFmtId="166" fontId="21" fillId="2" borderId="10" xfId="3" applyNumberFormat="1" applyFont="1" applyFill="1" applyBorder="1"/>
    <xf numFmtId="0" fontId="20" fillId="0" borderId="0" xfId="2" applyFont="1"/>
    <xf numFmtId="166" fontId="21" fillId="2" borderId="0" xfId="3" applyNumberFormat="1" applyFont="1" applyFill="1" applyBorder="1"/>
    <xf numFmtId="166" fontId="19" fillId="2" borderId="0" xfId="0" applyNumberFormat="1" applyFont="1" applyFill="1"/>
    <xf numFmtId="166" fontId="16" fillId="2" borderId="10" xfId="3" applyNumberFormat="1" applyFont="1" applyFill="1" applyBorder="1" applyAlignment="1" applyProtection="1">
      <protection locked="0"/>
    </xf>
    <xf numFmtId="166" fontId="9" fillId="2" borderId="0" xfId="3" applyNumberFormat="1" applyFont="1" applyFill="1" applyBorder="1"/>
    <xf numFmtId="166" fontId="18" fillId="2" borderId="10" xfId="3" applyNumberFormat="1" applyFont="1" applyFill="1" applyBorder="1"/>
    <xf numFmtId="3" fontId="4" fillId="2" borderId="5" xfId="2" applyNumberFormat="1" applyFont="1" applyFill="1" applyBorder="1" applyAlignment="1" applyProtection="1">
      <alignment horizontal="centerContinuous"/>
      <protection locked="0"/>
    </xf>
    <xf numFmtId="166" fontId="2" fillId="2" borderId="6" xfId="3" applyNumberFormat="1" applyFont="1" applyFill="1" applyBorder="1" applyAlignment="1" applyProtection="1">
      <protection locked="0"/>
    </xf>
    <xf numFmtId="165" fontId="14" fillId="2" borderId="6" xfId="3" applyNumberFormat="1" applyFont="1" applyFill="1" applyBorder="1" applyAlignment="1" applyProtection="1">
      <alignment horizontal="center"/>
      <protection locked="0"/>
    </xf>
    <xf numFmtId="166" fontId="5" fillId="2" borderId="0" xfId="3" applyNumberFormat="1" applyFont="1" applyFill="1" applyBorder="1" applyAlignment="1" applyProtection="1">
      <alignment horizontal="right"/>
    </xf>
    <xf numFmtId="3" fontId="4" fillId="2" borderId="0" xfId="2" applyNumberFormat="1" applyFont="1" applyFill="1" applyAlignment="1" applyProtection="1">
      <alignment horizontal="right"/>
      <protection locked="0"/>
    </xf>
    <xf numFmtId="0" fontId="22" fillId="2" borderId="0" xfId="2" applyFont="1" applyFill="1"/>
    <xf numFmtId="3" fontId="22" fillId="2" borderId="0" xfId="2" applyNumberFormat="1" applyFont="1" applyFill="1"/>
    <xf numFmtId="166" fontId="22" fillId="2" borderId="0" xfId="2" applyNumberFormat="1" applyFont="1" applyFill="1"/>
    <xf numFmtId="167" fontId="22" fillId="2" borderId="0" xfId="2" applyNumberFormat="1" applyFont="1" applyFill="1"/>
    <xf numFmtId="0" fontId="22" fillId="0" borderId="0" xfId="2" applyFont="1"/>
    <xf numFmtId="168" fontId="22" fillId="2" borderId="0" xfId="2" applyNumberFormat="1" applyFont="1" applyFill="1"/>
  </cellXfs>
  <cellStyles count="4">
    <cellStyle name="Millares [0]_CAJAENERO01" xfId="3" xr:uid="{5C52FD54-2EDF-4681-B6B7-F168B60D39D5}"/>
    <cellStyle name="Normal" xfId="0" builtinId="0"/>
    <cellStyle name="Normal_CAJAENERO01" xfId="2" xr:uid="{1DA30AFE-7E18-45E6-AA36-FD42F70FEDCF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es%20compartidas/Gestion%20Financiera/Gestion_Financiera/Ejecuci&#243;n%202023/Flujo_Caja_P01%2012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lado"/>
      <sheetName val="EJEC.ACUM."/>
    </sheetNames>
    <sheetDataSet>
      <sheetData sheetId="0">
        <row r="8">
          <cell r="F8">
            <v>46682080000</v>
          </cell>
          <cell r="R8">
            <v>10140500000</v>
          </cell>
          <cell r="S8">
            <v>46682080000</v>
          </cell>
        </row>
        <row r="9">
          <cell r="F9">
            <v>5134288000</v>
          </cell>
          <cell r="S9">
            <v>5134288000</v>
          </cell>
        </row>
        <row r="10">
          <cell r="D10" t="str">
            <v>201</v>
          </cell>
          <cell r="E10" t="str">
            <v>Recuperación de Licencias Médicas - FONASA</v>
          </cell>
          <cell r="F10">
            <v>10000</v>
          </cell>
          <cell r="S10">
            <v>34574664</v>
          </cell>
        </row>
        <row r="11">
          <cell r="F11">
            <v>249726000</v>
          </cell>
        </row>
        <row r="12">
          <cell r="F12">
            <v>249726000</v>
          </cell>
          <cell r="R12">
            <v>264564721</v>
          </cell>
          <cell r="S12">
            <v>264564721</v>
          </cell>
        </row>
        <row r="13">
          <cell r="F13">
            <v>0</v>
          </cell>
          <cell r="S13">
            <v>0</v>
          </cell>
        </row>
        <row r="15">
          <cell r="F15">
            <v>124826000</v>
          </cell>
          <cell r="R15">
            <v>80276181</v>
          </cell>
          <cell r="S15">
            <v>222661761</v>
          </cell>
        </row>
        <row r="16">
          <cell r="F16">
            <v>3131000</v>
          </cell>
          <cell r="S16">
            <v>0</v>
          </cell>
        </row>
        <row r="17">
          <cell r="F17">
            <v>1483531000</v>
          </cell>
          <cell r="R17">
            <v>-94061839</v>
          </cell>
          <cell r="S17">
            <v>1690231785</v>
          </cell>
        </row>
        <row r="18">
          <cell r="F18">
            <v>46228251000</v>
          </cell>
          <cell r="R18">
            <v>4436752000</v>
          </cell>
          <cell r="S18">
            <v>46188309000</v>
          </cell>
        </row>
        <row r="21">
          <cell r="S21">
            <v>0</v>
          </cell>
        </row>
        <row r="23">
          <cell r="S23">
            <v>0</v>
          </cell>
        </row>
        <row r="24">
          <cell r="S24">
            <v>0</v>
          </cell>
        </row>
        <row r="26">
          <cell r="S26">
            <v>0</v>
          </cell>
        </row>
        <row r="27">
          <cell r="E27" t="str">
            <v>RECUPERACION DE PRESTAMOS</v>
          </cell>
        </row>
        <row r="28">
          <cell r="E28" t="str">
            <v>Ingresos por Percibir</v>
          </cell>
          <cell r="F28">
            <v>38520000</v>
          </cell>
          <cell r="S28">
            <v>37860259</v>
          </cell>
        </row>
        <row r="29">
          <cell r="F29">
            <v>0</v>
          </cell>
          <cell r="R29">
            <v>0</v>
          </cell>
        </row>
        <row r="30">
          <cell r="S30">
            <v>0</v>
          </cell>
        </row>
        <row r="32">
          <cell r="F32">
            <v>3542878000</v>
          </cell>
          <cell r="R32">
            <v>-6608839820</v>
          </cell>
          <cell r="S32">
            <v>3542867902</v>
          </cell>
        </row>
        <row r="36">
          <cell r="F36">
            <v>11880157000</v>
          </cell>
          <cell r="R36">
            <v>1510009748</v>
          </cell>
          <cell r="S36">
            <v>11788190684</v>
          </cell>
        </row>
        <row r="37">
          <cell r="F37">
            <v>2145875000</v>
          </cell>
          <cell r="R37">
            <v>275550192</v>
          </cell>
          <cell r="S37">
            <v>2145850351</v>
          </cell>
        </row>
        <row r="39">
          <cell r="F39">
            <v>132561000</v>
          </cell>
          <cell r="R39">
            <v>19532896</v>
          </cell>
          <cell r="S39">
            <v>131043678</v>
          </cell>
        </row>
        <row r="40">
          <cell r="F40">
            <v>760792000</v>
          </cell>
          <cell r="S40">
            <v>790255932</v>
          </cell>
        </row>
        <row r="43">
          <cell r="F43">
            <v>12810465000</v>
          </cell>
          <cell r="L43">
            <v>607373632</v>
          </cell>
          <cell r="S43">
            <v>12797565519</v>
          </cell>
        </row>
        <row r="44">
          <cell r="F44">
            <v>10342954000</v>
          </cell>
          <cell r="R44">
            <v>90682169</v>
          </cell>
          <cell r="S44">
            <v>10316005985</v>
          </cell>
        </row>
        <row r="45">
          <cell r="F45">
            <v>6204927000</v>
          </cell>
          <cell r="R45">
            <v>1272755784</v>
          </cell>
          <cell r="S45">
            <v>6192194416</v>
          </cell>
        </row>
        <row r="46">
          <cell r="F46">
            <v>26537428000</v>
          </cell>
          <cell r="S46">
            <v>25985501373</v>
          </cell>
        </row>
        <row r="47">
          <cell r="F47">
            <v>26478604000</v>
          </cell>
          <cell r="S47">
            <v>25821078887</v>
          </cell>
        </row>
        <row r="48">
          <cell r="F48">
            <v>0</v>
          </cell>
          <cell r="S48">
            <v>0</v>
          </cell>
        </row>
        <row r="49">
          <cell r="R49">
            <v>1691524000</v>
          </cell>
        </row>
        <row r="50">
          <cell r="F50">
            <v>2826038000</v>
          </cell>
          <cell r="S50">
            <v>2826038000</v>
          </cell>
        </row>
        <row r="51">
          <cell r="R51">
            <v>0</v>
          </cell>
        </row>
        <row r="52">
          <cell r="F52">
            <v>96127000</v>
          </cell>
          <cell r="S52">
            <v>96126613</v>
          </cell>
        </row>
        <row r="54">
          <cell r="S54">
            <v>0</v>
          </cell>
        </row>
        <row r="55">
          <cell r="S55">
            <v>0</v>
          </cell>
        </row>
        <row r="56">
          <cell r="S56">
            <v>0</v>
          </cell>
        </row>
        <row r="57">
          <cell r="F57">
            <v>65684000</v>
          </cell>
          <cell r="R57">
            <v>18790489</v>
          </cell>
          <cell r="S57">
            <v>60829779</v>
          </cell>
        </row>
        <row r="58">
          <cell r="F58">
            <v>633907000</v>
          </cell>
          <cell r="R58">
            <v>76346207</v>
          </cell>
          <cell r="S58">
            <v>631779051</v>
          </cell>
        </row>
        <row r="59">
          <cell r="F59">
            <v>0</v>
          </cell>
        </row>
        <row r="61">
          <cell r="F61">
            <v>2571722000</v>
          </cell>
          <cell r="S61">
            <v>2571228966</v>
          </cell>
        </row>
        <row r="62">
          <cell r="F62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EF2B2-70BC-4885-A897-DB66B6622F9F}">
  <dimension ref="A1:BC1639"/>
  <sheetViews>
    <sheetView tabSelected="1" topLeftCell="A2" zoomScale="80" zoomScaleNormal="80" workbookViewId="0">
      <pane xSplit="10" ySplit="5" topLeftCell="K7" activePane="bottomRight" state="frozen"/>
      <selection activeCell="A2" sqref="A2"/>
      <selection pane="topRight" activeCell="K2" sqref="K2"/>
      <selection pane="bottomLeft" activeCell="A7" sqref="A7"/>
      <selection pane="bottomRight" activeCell="D26" sqref="D26"/>
    </sheetView>
  </sheetViews>
  <sheetFormatPr baseColWidth="10" defaultColWidth="11.44140625" defaultRowHeight="13.2" x14ac:dyDescent="0.25"/>
  <cols>
    <col min="1" max="1" width="1.21875" style="1" customWidth="1"/>
    <col min="2" max="3" width="5" style="4" customWidth="1"/>
    <col min="4" max="4" width="55.77734375" style="4" bestFit="1" customWidth="1"/>
    <col min="5" max="5" width="19.21875" style="4" hidden="1" customWidth="1"/>
    <col min="6" max="6" width="0.77734375" style="4" customWidth="1"/>
    <col min="7" max="7" width="19.21875" style="4" bestFit="1" customWidth="1"/>
    <col min="8" max="8" width="0.77734375" style="4" customWidth="1"/>
    <col min="9" max="9" width="24.44140625" bestFit="1" customWidth="1"/>
    <col min="10" max="10" width="1.21875" style="4" customWidth="1"/>
    <col min="11" max="11" width="19.77734375" style="4" customWidth="1"/>
    <col min="12" max="12" width="1.44140625" style="4" customWidth="1"/>
    <col min="13" max="13" width="18.44140625" bestFit="1" customWidth="1"/>
    <col min="14" max="14" width="0.77734375" customWidth="1"/>
    <col min="15" max="15" width="17.5546875" bestFit="1" customWidth="1"/>
    <col min="16" max="16" width="18.21875" hidden="1" customWidth="1"/>
    <col min="17" max="17" width="0.77734375" customWidth="1"/>
    <col min="18" max="20" width="15.44140625" customWidth="1"/>
    <col min="21" max="21" width="7.5546875" customWidth="1"/>
    <col min="22" max="22" width="15.44140625" customWidth="1"/>
    <col min="24" max="24" width="13" bestFit="1" customWidth="1"/>
    <col min="26" max="26" width="11.21875" hidden="1" customWidth="1"/>
    <col min="27" max="44" width="0" hidden="1" customWidth="1"/>
    <col min="45" max="55" width="11.5546875" customWidth="1"/>
    <col min="56" max="16384" width="11.44140625" style="4"/>
  </cols>
  <sheetData>
    <row r="1" spans="1:55" ht="15.6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3"/>
      <c r="R1" s="3"/>
    </row>
    <row r="2" spans="1:55" ht="21.75" customHeight="1" x14ac:dyDescent="0.3"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3"/>
      <c r="Q2" s="3"/>
      <c r="R2" s="3"/>
    </row>
    <row r="3" spans="1:55" ht="12" customHeight="1" x14ac:dyDescent="0.25">
      <c r="B3" s="6"/>
      <c r="C3" s="7"/>
      <c r="D3" s="7"/>
      <c r="E3" s="8"/>
      <c r="F3" s="7"/>
      <c r="G3" s="8"/>
      <c r="H3" s="7"/>
      <c r="I3" s="3"/>
      <c r="J3" s="7"/>
      <c r="K3" s="7"/>
      <c r="L3" s="7"/>
      <c r="M3" s="3"/>
      <c r="N3" s="3"/>
      <c r="O3" s="3"/>
      <c r="P3" s="3"/>
      <c r="Q3" s="3"/>
      <c r="R3" s="3"/>
    </row>
    <row r="4" spans="1:55" ht="12" customHeight="1" thickBot="1" x14ac:dyDescent="0.3">
      <c r="B4" s="6"/>
      <c r="C4" s="7"/>
      <c r="D4" s="7"/>
      <c r="E4" s="8"/>
      <c r="F4" s="7"/>
      <c r="G4" s="3"/>
      <c r="H4" s="7"/>
      <c r="I4" s="8"/>
      <c r="J4" s="7"/>
      <c r="K4" s="7"/>
      <c r="L4" s="7"/>
      <c r="M4" s="3"/>
      <c r="N4" s="3"/>
      <c r="O4" s="3"/>
      <c r="P4" s="3"/>
      <c r="Q4" s="3"/>
      <c r="R4" s="3"/>
    </row>
    <row r="5" spans="1:55" ht="24.75" customHeight="1" x14ac:dyDescent="0.25">
      <c r="B5" s="9" t="s">
        <v>2</v>
      </c>
      <c r="C5" s="10"/>
      <c r="D5" s="11"/>
      <c r="E5" s="12" t="s">
        <v>3</v>
      </c>
      <c r="F5" s="13"/>
      <c r="G5" s="12" t="s">
        <v>4</v>
      </c>
      <c r="H5" s="13"/>
      <c r="I5" s="12" t="s">
        <v>5</v>
      </c>
      <c r="J5" s="13"/>
      <c r="K5" s="12" t="s">
        <v>6</v>
      </c>
      <c r="L5" s="13"/>
      <c r="M5" s="12" t="s">
        <v>7</v>
      </c>
      <c r="N5" s="3"/>
      <c r="O5" s="14" t="s">
        <v>8</v>
      </c>
      <c r="P5" s="3"/>
      <c r="Q5" s="3"/>
      <c r="R5" s="3"/>
    </row>
    <row r="6" spans="1:55" ht="23.25" customHeight="1" thickBot="1" x14ac:dyDescent="0.3">
      <c r="B6" s="15" t="s">
        <v>9</v>
      </c>
      <c r="C6" s="16" t="s">
        <v>10</v>
      </c>
      <c r="D6" s="17" t="s">
        <v>11</v>
      </c>
      <c r="E6" s="18" t="s">
        <v>12</v>
      </c>
      <c r="F6" s="19"/>
      <c r="G6" s="20" t="s">
        <v>13</v>
      </c>
      <c r="H6" s="19"/>
      <c r="I6" s="18" t="s">
        <v>14</v>
      </c>
      <c r="J6" s="19"/>
      <c r="K6" s="21" t="s">
        <v>15</v>
      </c>
      <c r="L6" s="19"/>
      <c r="M6" s="20" t="s">
        <v>16</v>
      </c>
      <c r="N6" s="3"/>
      <c r="O6" s="22" t="s">
        <v>17</v>
      </c>
      <c r="P6" s="3"/>
      <c r="Q6" s="3"/>
      <c r="R6" s="3"/>
    </row>
    <row r="7" spans="1:55" ht="8.25" customHeight="1" thickBot="1" x14ac:dyDescent="0.4">
      <c r="B7" s="23"/>
      <c r="C7" s="24"/>
      <c r="D7" s="25"/>
      <c r="E7" s="19"/>
      <c r="F7" s="19"/>
      <c r="G7" s="3"/>
      <c r="H7" s="19"/>
      <c r="I7" s="19"/>
      <c r="J7" s="19"/>
      <c r="K7" s="19"/>
      <c r="L7" s="19"/>
      <c r="M7" s="3"/>
      <c r="N7" s="3"/>
      <c r="O7" s="26"/>
      <c r="P7" s="3"/>
      <c r="Q7" s="3"/>
      <c r="R7" s="3"/>
    </row>
    <row r="8" spans="1:55" s="36" customFormat="1" ht="15.6" x14ac:dyDescent="0.3">
      <c r="A8" s="27"/>
      <c r="B8" s="28"/>
      <c r="C8" s="29"/>
      <c r="D8" s="30" t="s">
        <v>18</v>
      </c>
      <c r="E8" s="31">
        <f>+E10+E32</f>
        <v>-2185873478</v>
      </c>
      <c r="F8" s="32"/>
      <c r="G8" s="31">
        <f>+G10+G32+G29</f>
        <v>107068639000</v>
      </c>
      <c r="H8" s="32"/>
      <c r="I8" s="31">
        <f>+I10+I32</f>
        <v>103752266344</v>
      </c>
      <c r="J8" s="32"/>
      <c r="K8" s="31">
        <f>+K10+K32</f>
        <v>45831489</v>
      </c>
      <c r="L8" s="32"/>
      <c r="M8" s="31">
        <f>+M10+M32</f>
        <v>-296008014</v>
      </c>
      <c r="N8" s="3"/>
      <c r="O8" s="33"/>
      <c r="P8" s="34">
        <f>+M8-M34</f>
        <v>-3273967992</v>
      </c>
      <c r="Q8" s="3"/>
      <c r="R8" s="34"/>
      <c r="S8" s="35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</row>
    <row r="9" spans="1:55" s="36" customFormat="1" ht="16.2" x14ac:dyDescent="0.35">
      <c r="A9" s="27"/>
      <c r="B9" s="37"/>
      <c r="C9" s="38"/>
      <c r="D9" s="39"/>
      <c r="E9" s="40"/>
      <c r="F9" s="32"/>
      <c r="G9" s="41"/>
      <c r="H9" s="32"/>
      <c r="I9" s="40"/>
      <c r="J9" s="32"/>
      <c r="K9" s="40"/>
      <c r="L9" s="32"/>
      <c r="M9" s="41"/>
      <c r="N9" s="3"/>
      <c r="O9" s="42"/>
      <c r="P9" s="3"/>
      <c r="Q9" s="3"/>
      <c r="R9" s="3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</row>
    <row r="10" spans="1:55" s="36" customFormat="1" ht="15.6" x14ac:dyDescent="0.3">
      <c r="A10" s="27"/>
      <c r="B10" s="37"/>
      <c r="C10" s="38"/>
      <c r="D10" s="43" t="s">
        <v>19</v>
      </c>
      <c r="E10" s="40">
        <f>+E12+E18+E19+E23+E24+E31</f>
        <v>4422966342</v>
      </c>
      <c r="F10" s="32"/>
      <c r="G10" s="40">
        <f>+G12+G16+G18+G19+G23+G24+G31+G29+G32</f>
        <v>103487241000</v>
      </c>
      <c r="H10" s="32"/>
      <c r="I10" s="40">
        <f>+I12+I16+I18+I19+I23+I24+I31+I29</f>
        <v>100209398442</v>
      </c>
      <c r="J10" s="32"/>
      <c r="K10" s="40">
        <f>+K12+K16+K18+K19+K23+K24+K29+K31</f>
        <v>45831489</v>
      </c>
      <c r="L10" s="32"/>
      <c r="M10" s="40">
        <f>+M12+M18+M19+M23+M24+M31+M32</f>
        <v>-296018112</v>
      </c>
      <c r="N10" s="3"/>
      <c r="O10" s="44">
        <f>(I10+K10)/G10</f>
        <v>0.96876898989895766</v>
      </c>
      <c r="P10" s="34">
        <f>+I10+K10</f>
        <v>100255229931</v>
      </c>
      <c r="Q10" s="3"/>
      <c r="R10" s="3"/>
      <c r="S10" s="35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</row>
    <row r="11" spans="1:55" s="36" customFormat="1" ht="16.2" x14ac:dyDescent="0.35">
      <c r="A11" s="27"/>
      <c r="B11" s="37"/>
      <c r="C11" s="45"/>
      <c r="D11" s="43"/>
      <c r="E11" s="40"/>
      <c r="F11" s="32"/>
      <c r="G11" s="41"/>
      <c r="H11" s="32"/>
      <c r="I11" s="40"/>
      <c r="J11" s="32"/>
      <c r="K11" s="41"/>
      <c r="L11" s="32"/>
      <c r="M11" s="41"/>
      <c r="N11" s="3"/>
      <c r="O11" s="42"/>
      <c r="P11" s="34">
        <f t="shared" ref="P11:P84" si="0">+I11+K11</f>
        <v>0</v>
      </c>
      <c r="Q11" s="3"/>
      <c r="R11" s="3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</row>
    <row r="12" spans="1:55" s="36" customFormat="1" ht="15.6" x14ac:dyDescent="0.3">
      <c r="A12" s="27"/>
      <c r="B12" s="46" t="s">
        <v>20</v>
      </c>
      <c r="C12" s="47" t="s">
        <v>21</v>
      </c>
      <c r="D12" s="43" t="s">
        <v>22</v>
      </c>
      <c r="E12" s="48">
        <f>SUM(E14:E14)</f>
        <v>0</v>
      </c>
      <c r="F12" s="49"/>
      <c r="G12" s="40">
        <f>SUM(G13:G15)</f>
        <v>51816378000</v>
      </c>
      <c r="H12" s="49"/>
      <c r="I12" s="40">
        <f>SUM(I13:I15)</f>
        <v>51844093503</v>
      </c>
      <c r="J12" s="49"/>
      <c r="K12" s="40">
        <f>SUM(K13:K15)</f>
        <v>6849161</v>
      </c>
      <c r="L12" s="49"/>
      <c r="M12" s="40">
        <f>SUM(M13:M15)</f>
        <v>-34564664</v>
      </c>
      <c r="N12" s="3"/>
      <c r="O12" s="44">
        <f>(I12+K12)/G12</f>
        <v>1.0006670605961689</v>
      </c>
      <c r="P12" s="34">
        <f t="shared" si="0"/>
        <v>51850942664</v>
      </c>
      <c r="Q12" s="3"/>
      <c r="R12" s="3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</row>
    <row r="13" spans="1:55" s="36" customFormat="1" ht="15.6" x14ac:dyDescent="0.3">
      <c r="A13" s="27"/>
      <c r="B13" s="46"/>
      <c r="C13" s="50" t="s">
        <v>23</v>
      </c>
      <c r="D13" s="51" t="s">
        <v>24</v>
      </c>
      <c r="E13" s="52">
        <f>+[1]detallado!R8</f>
        <v>10140500000</v>
      </c>
      <c r="F13" s="49"/>
      <c r="G13" s="52">
        <f>+[1]detallado!F8</f>
        <v>46682080000</v>
      </c>
      <c r="H13" s="49"/>
      <c r="I13" s="52">
        <f>+[1]detallado!S8</f>
        <v>46682080000</v>
      </c>
      <c r="J13" s="49"/>
      <c r="K13" s="52"/>
      <c r="L13" s="49"/>
      <c r="M13" s="52">
        <f>+G13-I13</f>
        <v>0</v>
      </c>
      <c r="N13" s="3"/>
      <c r="O13" s="53">
        <f>(I13+K13)/G13</f>
        <v>1</v>
      </c>
      <c r="P13" s="34">
        <f>+I13+K13</f>
        <v>46682080000</v>
      </c>
      <c r="Q13" s="3"/>
      <c r="R13" s="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</row>
    <row r="14" spans="1:55" s="36" customFormat="1" ht="15.6" x14ac:dyDescent="0.3">
      <c r="A14" s="27"/>
      <c r="B14" s="46"/>
      <c r="C14" s="50" t="s">
        <v>25</v>
      </c>
      <c r="D14" s="51" t="s">
        <v>26</v>
      </c>
      <c r="E14" s="52">
        <f>+[1]detallado!R9</f>
        <v>0</v>
      </c>
      <c r="F14" s="49"/>
      <c r="G14" s="52">
        <f>+[1]detallado!F9</f>
        <v>5134288000</v>
      </c>
      <c r="H14" s="49"/>
      <c r="I14" s="52">
        <f>+[1]detallado!S9</f>
        <v>5134288000</v>
      </c>
      <c r="J14" s="49"/>
      <c r="K14" s="52"/>
      <c r="L14" s="49"/>
      <c r="M14" s="52">
        <f>+G14-I14</f>
        <v>0</v>
      </c>
      <c r="N14" s="3"/>
      <c r="O14" s="53">
        <f>(I14+K14)/G14</f>
        <v>1</v>
      </c>
      <c r="P14" s="34">
        <f t="shared" si="0"/>
        <v>5134288000</v>
      </c>
      <c r="Q14" s="3"/>
      <c r="R14" s="3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</row>
    <row r="15" spans="1:55" s="36" customFormat="1" ht="15.6" x14ac:dyDescent="0.3">
      <c r="A15" s="27"/>
      <c r="B15" s="46"/>
      <c r="C15" s="50" t="str">
        <f>+[1]detallado!D10</f>
        <v>201</v>
      </c>
      <c r="D15" s="51" t="str">
        <f>+[1]detallado!E10</f>
        <v>Recuperación de Licencias Médicas - FONASA</v>
      </c>
      <c r="E15" s="52"/>
      <c r="F15" s="49"/>
      <c r="G15" s="52">
        <f>+[1]detallado!F10</f>
        <v>10000</v>
      </c>
      <c r="H15" s="49"/>
      <c r="I15" s="52">
        <f>+[1]detallado!S10-K15</f>
        <v>27725503</v>
      </c>
      <c r="J15" s="49"/>
      <c r="K15" s="52">
        <f>6849161</f>
        <v>6849161</v>
      </c>
      <c r="L15" s="49"/>
      <c r="M15" s="52">
        <f>+G15-I15-K15</f>
        <v>-34564664</v>
      </c>
      <c r="N15" s="3"/>
      <c r="O15" s="53">
        <f>(I15+K15)/G15</f>
        <v>3457.4663999999998</v>
      </c>
      <c r="P15" s="34"/>
      <c r="Q15" s="3"/>
      <c r="R15" s="3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</row>
    <row r="16" spans="1:55" s="36" customFormat="1" ht="15.6" x14ac:dyDescent="0.3">
      <c r="A16" s="27"/>
      <c r="B16" s="46" t="s">
        <v>27</v>
      </c>
      <c r="C16" s="47"/>
      <c r="D16" s="43" t="s">
        <v>28</v>
      </c>
      <c r="E16" s="48">
        <f>SUM(E18:E18)</f>
        <v>0</v>
      </c>
      <c r="F16" s="49"/>
      <c r="G16" s="40">
        <f>+[1]detallado!F11</f>
        <v>249726000</v>
      </c>
      <c r="H16" s="49"/>
      <c r="I16" s="40">
        <f>+I17</f>
        <v>264564721</v>
      </c>
      <c r="J16" s="49"/>
      <c r="K16" s="40">
        <f>+K17</f>
        <v>0</v>
      </c>
      <c r="L16" s="49"/>
      <c r="M16" s="40">
        <f>SUM(M17:M19)</f>
        <v>-316244267</v>
      </c>
      <c r="N16" s="3"/>
      <c r="O16" s="44">
        <f>(I16+K16)/G16</f>
        <v>1.0594200083291287</v>
      </c>
      <c r="P16" s="34">
        <f t="shared" ref="P16:P17" si="1">+I16+K16</f>
        <v>264564721</v>
      </c>
      <c r="Q16" s="3"/>
      <c r="R16" s="3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</row>
    <row r="17" spans="1:55" s="36" customFormat="1" ht="15.6" x14ac:dyDescent="0.3">
      <c r="A17" s="27"/>
      <c r="B17" s="46"/>
      <c r="C17" s="50" t="s">
        <v>29</v>
      </c>
      <c r="D17" s="51" t="s">
        <v>30</v>
      </c>
      <c r="E17" s="52">
        <f>+[1]detallado!R12</f>
        <v>264564721</v>
      </c>
      <c r="F17" s="49"/>
      <c r="G17" s="52">
        <f>+[1]detallado!F12</f>
        <v>249726000</v>
      </c>
      <c r="H17" s="49"/>
      <c r="I17" s="52">
        <f>+[1]detallado!S12</f>
        <v>264564721</v>
      </c>
      <c r="J17" s="49"/>
      <c r="K17" s="52"/>
      <c r="L17" s="49"/>
      <c r="M17" s="52">
        <f>+G17-I17</f>
        <v>-14838721</v>
      </c>
      <c r="N17" s="3"/>
      <c r="O17" s="53">
        <f>(I17+K17)/G17</f>
        <v>1.0594200083291287</v>
      </c>
      <c r="P17" s="34">
        <f>+I17+K17</f>
        <v>264564721</v>
      </c>
      <c r="Q17" s="3"/>
      <c r="R17" s="3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</row>
    <row r="18" spans="1:55" s="56" customFormat="1" ht="15.6" x14ac:dyDescent="0.3">
      <c r="A18" s="54"/>
      <c r="B18" s="46" t="s">
        <v>31</v>
      </c>
      <c r="C18" s="47"/>
      <c r="D18" s="43" t="s">
        <v>32</v>
      </c>
      <c r="E18" s="55">
        <f>+[1]detallado!R13</f>
        <v>0</v>
      </c>
      <c r="F18" s="49"/>
      <c r="G18" s="55">
        <f>+[1]detallado!F13</f>
        <v>0</v>
      </c>
      <c r="H18" s="49"/>
      <c r="I18" s="55">
        <f>+[1]detallado!S13</f>
        <v>0</v>
      </c>
      <c r="J18" s="49"/>
      <c r="K18" s="55"/>
      <c r="L18" s="49"/>
      <c r="M18" s="55">
        <f>+G18-I18</f>
        <v>0</v>
      </c>
      <c r="N18" s="3"/>
      <c r="O18" s="53"/>
      <c r="P18" s="34">
        <f t="shared" si="0"/>
        <v>0</v>
      </c>
      <c r="Q18" s="3"/>
      <c r="R18" s="3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</row>
    <row r="19" spans="1:55" s="56" customFormat="1" ht="15.6" x14ac:dyDescent="0.3">
      <c r="A19" s="54"/>
      <c r="B19" s="46" t="s">
        <v>33</v>
      </c>
      <c r="C19" s="47"/>
      <c r="D19" s="43" t="s">
        <v>34</v>
      </c>
      <c r="E19" s="57">
        <f>SUM(E20:E22)</f>
        <v>-13785658</v>
      </c>
      <c r="F19" s="58"/>
      <c r="G19" s="57">
        <f>SUM(G20:G22)</f>
        <v>1611488000</v>
      </c>
      <c r="H19" s="58"/>
      <c r="I19" s="57">
        <f>SUM(I20:I22)</f>
        <v>1874570959</v>
      </c>
      <c r="J19" s="58"/>
      <c r="K19" s="57">
        <f>SUM(K20:K22)</f>
        <v>38322587</v>
      </c>
      <c r="L19" s="58"/>
      <c r="M19" s="57">
        <f>SUM(M20:M22)</f>
        <v>-301405546</v>
      </c>
      <c r="N19" s="3"/>
      <c r="O19" s="44">
        <f>(I19+K19)/G19</f>
        <v>1.1870355509938642</v>
      </c>
      <c r="P19" s="34">
        <f t="shared" si="0"/>
        <v>1912893546</v>
      </c>
      <c r="Q19" s="3"/>
      <c r="R19" s="3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</row>
    <row r="20" spans="1:55" ht="13.8" x14ac:dyDescent="0.25">
      <c r="B20" s="59"/>
      <c r="C20" s="47" t="s">
        <v>35</v>
      </c>
      <c r="D20" s="60" t="s">
        <v>36</v>
      </c>
      <c r="E20" s="61">
        <f>+[1]detallado!R15</f>
        <v>80276181</v>
      </c>
      <c r="F20" s="62"/>
      <c r="G20" s="61">
        <f>+[1]detallado!F15</f>
        <v>124826000</v>
      </c>
      <c r="H20" s="62"/>
      <c r="I20" s="61">
        <f>+[1]detallado!S15-K20</f>
        <v>184339174</v>
      </c>
      <c r="J20" s="62"/>
      <c r="K20" s="61">
        <v>38322587</v>
      </c>
      <c r="L20" s="62"/>
      <c r="M20" s="61">
        <f t="shared" ref="M20:M22" si="2">+G20-I20-K20</f>
        <v>-97835761</v>
      </c>
      <c r="N20" s="3"/>
      <c r="O20" s="53">
        <f>(I20+K20)/G20</f>
        <v>1.7837771057311778</v>
      </c>
      <c r="P20" s="34">
        <f t="shared" si="0"/>
        <v>222661761</v>
      </c>
      <c r="Q20" s="3"/>
      <c r="R20" s="3"/>
    </row>
    <row r="21" spans="1:55" ht="13.8" x14ac:dyDescent="0.25">
      <c r="B21" s="59"/>
      <c r="C21" s="47" t="s">
        <v>21</v>
      </c>
      <c r="D21" s="60" t="s">
        <v>37</v>
      </c>
      <c r="E21" s="61">
        <f>+[1]detallado!R16</f>
        <v>0</v>
      </c>
      <c r="F21" s="62"/>
      <c r="G21" s="61">
        <f>+[1]detallado!F16</f>
        <v>3131000</v>
      </c>
      <c r="H21" s="62"/>
      <c r="I21" s="61">
        <f>+[1]detallado!S16-K21</f>
        <v>0</v>
      </c>
      <c r="J21" s="62"/>
      <c r="K21" s="61"/>
      <c r="L21" s="62"/>
      <c r="M21" s="61">
        <f t="shared" si="2"/>
        <v>3131000</v>
      </c>
      <c r="N21" s="3"/>
      <c r="O21" s="53">
        <f>(I21+K21)/G21</f>
        <v>0</v>
      </c>
      <c r="P21" s="34">
        <f t="shared" si="0"/>
        <v>0</v>
      </c>
      <c r="Q21" s="3"/>
      <c r="R21" s="3"/>
    </row>
    <row r="22" spans="1:55" ht="13.8" x14ac:dyDescent="0.25">
      <c r="B22" s="59"/>
      <c r="C22" s="47">
        <v>99</v>
      </c>
      <c r="D22" s="60" t="s">
        <v>38</v>
      </c>
      <c r="E22" s="61">
        <f>+[1]detallado!R17</f>
        <v>-94061839</v>
      </c>
      <c r="F22" s="62"/>
      <c r="G22" s="61">
        <f>+[1]detallado!F17</f>
        <v>1483531000</v>
      </c>
      <c r="H22" s="62"/>
      <c r="I22" s="61">
        <f>+[1]detallado!S17</f>
        <v>1690231785</v>
      </c>
      <c r="J22" s="62"/>
      <c r="K22" s="61"/>
      <c r="L22" s="62"/>
      <c r="M22" s="61">
        <f t="shared" si="2"/>
        <v>-206700785</v>
      </c>
      <c r="N22" s="3"/>
      <c r="O22" s="53">
        <f>(I22+K22)/G22</f>
        <v>1.139330276886698</v>
      </c>
      <c r="P22" s="34">
        <f t="shared" si="0"/>
        <v>1690231785</v>
      </c>
      <c r="Q22" s="3"/>
      <c r="R22" s="3"/>
    </row>
    <row r="23" spans="1:55" s="56" customFormat="1" ht="15.6" x14ac:dyDescent="0.3">
      <c r="A23" s="54"/>
      <c r="B23" s="46" t="s">
        <v>39</v>
      </c>
      <c r="C23" s="47"/>
      <c r="D23" s="43" t="s">
        <v>40</v>
      </c>
      <c r="E23" s="63">
        <f>+[1]detallado!R18</f>
        <v>4436752000</v>
      </c>
      <c r="F23" s="64"/>
      <c r="G23" s="63">
        <f>+[1]detallado!F18</f>
        <v>46228251000</v>
      </c>
      <c r="H23" s="64"/>
      <c r="I23" s="63">
        <f>+[1]detallado!S18</f>
        <v>46188309000</v>
      </c>
      <c r="J23" s="64"/>
      <c r="K23" s="63"/>
      <c r="L23" s="64"/>
      <c r="M23" s="55">
        <f>+G23-I23</f>
        <v>39942000</v>
      </c>
      <c r="N23" s="3"/>
      <c r="O23" s="44">
        <f>(I23+K23)/G23</f>
        <v>0.99913598288630912</v>
      </c>
      <c r="P23" s="34">
        <f t="shared" si="0"/>
        <v>46188309000</v>
      </c>
      <c r="Q23" s="3"/>
      <c r="R23" s="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</row>
    <row r="24" spans="1:55" s="56" customFormat="1" ht="15.6" x14ac:dyDescent="0.3">
      <c r="A24" s="54"/>
      <c r="B24" s="46">
        <v>10</v>
      </c>
      <c r="C24" s="47"/>
      <c r="D24" s="43" t="s">
        <v>41</v>
      </c>
      <c r="E24" s="63">
        <f>SUM(E25:E28)</f>
        <v>0</v>
      </c>
      <c r="F24" s="64"/>
      <c r="G24" s="63">
        <f>SUM(G25:G28)</f>
        <v>0</v>
      </c>
      <c r="H24" s="64"/>
      <c r="I24" s="63">
        <f>SUM(I25:I28)</f>
        <v>0</v>
      </c>
      <c r="J24" s="64"/>
      <c r="K24" s="63">
        <f>SUM(K25:K28)</f>
        <v>0</v>
      </c>
      <c r="L24" s="64"/>
      <c r="M24" s="63">
        <f>SUM(M25:M28)</f>
        <v>0</v>
      </c>
      <c r="N24" s="3"/>
      <c r="O24" s="53"/>
      <c r="P24" s="34">
        <f t="shared" si="0"/>
        <v>0</v>
      </c>
      <c r="Q24" s="3"/>
      <c r="R24" s="3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</row>
    <row r="25" spans="1:55" s="56" customFormat="1" ht="15.6" x14ac:dyDescent="0.3">
      <c r="A25" s="54"/>
      <c r="B25" s="46"/>
      <c r="C25" s="47" t="s">
        <v>35</v>
      </c>
      <c r="D25" s="60" t="s">
        <v>42</v>
      </c>
      <c r="E25" s="61">
        <f>+[1]detallado!R21</f>
        <v>0</v>
      </c>
      <c r="F25" s="64"/>
      <c r="G25" s="61">
        <f>+[1]detallado!F21</f>
        <v>0</v>
      </c>
      <c r="H25" s="64"/>
      <c r="I25" s="61">
        <f>+[1]detallado!S21</f>
        <v>0</v>
      </c>
      <c r="J25" s="64"/>
      <c r="K25" s="61"/>
      <c r="L25" s="64"/>
      <c r="M25" s="61">
        <f t="shared" ref="M25:M32" si="3">+G25-I25</f>
        <v>0</v>
      </c>
      <c r="N25" s="3"/>
      <c r="O25" s="53"/>
      <c r="P25" s="34">
        <f t="shared" si="0"/>
        <v>0</v>
      </c>
      <c r="Q25" s="3"/>
      <c r="R25" s="3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</row>
    <row r="26" spans="1:55" s="56" customFormat="1" ht="15.6" x14ac:dyDescent="0.3">
      <c r="A26" s="54"/>
      <c r="B26" s="46"/>
      <c r="C26" s="47" t="s">
        <v>43</v>
      </c>
      <c r="D26" s="60" t="s">
        <v>44</v>
      </c>
      <c r="E26" s="61">
        <f>+[1]detallado!R23</f>
        <v>0</v>
      </c>
      <c r="F26" s="64"/>
      <c r="G26" s="61">
        <f>+[1]detallado!F23</f>
        <v>0</v>
      </c>
      <c r="H26" s="64"/>
      <c r="I26" s="61">
        <f>+[1]detallado!S23</f>
        <v>0</v>
      </c>
      <c r="J26" s="64"/>
      <c r="K26" s="61"/>
      <c r="L26" s="64"/>
      <c r="M26" s="61">
        <f t="shared" si="3"/>
        <v>0</v>
      </c>
      <c r="N26" s="3"/>
      <c r="O26" s="53"/>
      <c r="P26" s="34">
        <f t="shared" si="0"/>
        <v>0</v>
      </c>
      <c r="Q26" s="3"/>
      <c r="R26" s="3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</row>
    <row r="27" spans="1:55" s="56" customFormat="1" ht="15.6" x14ac:dyDescent="0.3">
      <c r="A27" s="54"/>
      <c r="B27" s="46"/>
      <c r="C27" s="47" t="s">
        <v>45</v>
      </c>
      <c r="D27" s="60" t="s">
        <v>46</v>
      </c>
      <c r="E27" s="61">
        <f>+[1]detallado!R24</f>
        <v>0</v>
      </c>
      <c r="F27" s="64"/>
      <c r="G27" s="61">
        <f>+[1]detallado!F24</f>
        <v>0</v>
      </c>
      <c r="H27" s="64"/>
      <c r="I27" s="61">
        <f>+[1]detallado!S24</f>
        <v>0</v>
      </c>
      <c r="J27" s="64"/>
      <c r="K27" s="61"/>
      <c r="L27" s="64"/>
      <c r="M27" s="61">
        <f t="shared" si="3"/>
        <v>0</v>
      </c>
      <c r="N27" s="3"/>
      <c r="O27" s="53"/>
      <c r="P27" s="34">
        <f t="shared" si="0"/>
        <v>0</v>
      </c>
      <c r="Q27" s="3"/>
      <c r="R27" s="3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</row>
    <row r="28" spans="1:55" s="56" customFormat="1" ht="15.6" x14ac:dyDescent="0.3">
      <c r="A28" s="54"/>
      <c r="B28" s="46"/>
      <c r="C28" s="47">
        <v>99</v>
      </c>
      <c r="D28" s="60" t="s">
        <v>47</v>
      </c>
      <c r="E28" s="61">
        <f>+[1]detallado!R26</f>
        <v>0</v>
      </c>
      <c r="F28" s="64"/>
      <c r="G28" s="61">
        <f>+[1]detallado!F26</f>
        <v>0</v>
      </c>
      <c r="H28" s="64"/>
      <c r="I28" s="61">
        <f>+[1]detallado!S26</f>
        <v>0</v>
      </c>
      <c r="J28" s="64"/>
      <c r="K28" s="61"/>
      <c r="L28" s="64"/>
      <c r="M28" s="61">
        <f t="shared" si="3"/>
        <v>0</v>
      </c>
      <c r="N28" s="3"/>
      <c r="O28" s="53"/>
      <c r="P28" s="34">
        <f t="shared" si="0"/>
        <v>0</v>
      </c>
      <c r="Q28" s="3"/>
      <c r="R28" s="3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</row>
    <row r="29" spans="1:55" s="56" customFormat="1" ht="15.6" x14ac:dyDescent="0.3">
      <c r="A29" s="54"/>
      <c r="B29" s="46">
        <v>12</v>
      </c>
      <c r="C29" s="47"/>
      <c r="D29" s="60" t="str">
        <f>+[1]detallado!E27</f>
        <v>RECUPERACION DE PRESTAMOS</v>
      </c>
      <c r="E29" s="61"/>
      <c r="F29" s="64"/>
      <c r="G29" s="65">
        <f>+G30</f>
        <v>38520000</v>
      </c>
      <c r="H29" s="64"/>
      <c r="I29" s="65">
        <f>+I30</f>
        <v>37860259</v>
      </c>
      <c r="J29" s="64"/>
      <c r="K29" s="65">
        <f>+K30</f>
        <v>659741</v>
      </c>
      <c r="L29" s="64"/>
      <c r="M29" s="61">
        <f>+M30</f>
        <v>0</v>
      </c>
      <c r="N29" s="3"/>
      <c r="O29" s="53">
        <f>(I29+K29)/G29</f>
        <v>1</v>
      </c>
      <c r="P29" s="34"/>
      <c r="Q29" s="3"/>
      <c r="R29" s="3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</row>
    <row r="30" spans="1:55" s="56" customFormat="1" ht="15.6" x14ac:dyDescent="0.3">
      <c r="A30" s="54"/>
      <c r="B30" s="46"/>
      <c r="C30" s="47">
        <v>10</v>
      </c>
      <c r="D30" s="60" t="str">
        <f>+[1]detallado!E28</f>
        <v>Ingresos por Percibir</v>
      </c>
      <c r="E30" s="61"/>
      <c r="F30" s="64"/>
      <c r="G30" s="61">
        <f>+[1]detallado!F28</f>
        <v>38520000</v>
      </c>
      <c r="H30" s="64"/>
      <c r="I30" s="61">
        <f>+[1]detallado!S28</f>
        <v>37860259</v>
      </c>
      <c r="J30" s="64"/>
      <c r="K30" s="61">
        <f>+G30-I30</f>
        <v>659741</v>
      </c>
      <c r="L30" s="64"/>
      <c r="M30" s="61">
        <f>+G30-I30-K30</f>
        <v>0</v>
      </c>
      <c r="N30" s="3"/>
      <c r="O30" s="53">
        <f>(I30+K30)/G30</f>
        <v>1</v>
      </c>
      <c r="P30" s="34"/>
      <c r="Q30" s="3"/>
      <c r="R30" s="3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</row>
    <row r="31" spans="1:55" s="56" customFormat="1" ht="15.6" x14ac:dyDescent="0.3">
      <c r="A31" s="54"/>
      <c r="B31" s="46">
        <v>13</v>
      </c>
      <c r="C31" s="47"/>
      <c r="D31" s="43" t="s">
        <v>48</v>
      </c>
      <c r="E31" s="63">
        <f>+[1]detallado!R29</f>
        <v>0</v>
      </c>
      <c r="F31" s="64"/>
      <c r="G31" s="63">
        <f>+[1]detallado!F29</f>
        <v>0</v>
      </c>
      <c r="H31" s="64"/>
      <c r="I31" s="63">
        <f>+[1]detallado!S30</f>
        <v>0</v>
      </c>
      <c r="J31" s="64"/>
      <c r="K31" s="63"/>
      <c r="L31" s="64"/>
      <c r="M31" s="63">
        <f t="shared" si="3"/>
        <v>0</v>
      </c>
      <c r="N31" s="3"/>
      <c r="O31" s="53"/>
      <c r="P31" s="34">
        <f t="shared" si="0"/>
        <v>0</v>
      </c>
      <c r="Q31" s="3"/>
      <c r="R31" s="3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</row>
    <row r="32" spans="1:55" s="56" customFormat="1" ht="15.6" x14ac:dyDescent="0.3">
      <c r="A32" s="54"/>
      <c r="B32" s="66">
        <v>15</v>
      </c>
      <c r="C32" s="67"/>
      <c r="D32" s="43" t="s">
        <v>49</v>
      </c>
      <c r="E32" s="68">
        <f>+[1]detallado!R32</f>
        <v>-6608839820</v>
      </c>
      <c r="F32" s="69"/>
      <c r="G32" s="68">
        <f>+[1]detallado!F32</f>
        <v>3542878000</v>
      </c>
      <c r="H32" s="69"/>
      <c r="I32" s="68">
        <f>+[1]detallado!S32</f>
        <v>3542867902</v>
      </c>
      <c r="J32" s="69"/>
      <c r="K32" s="68"/>
      <c r="L32" s="69"/>
      <c r="M32" s="68">
        <f t="shared" si="3"/>
        <v>10098</v>
      </c>
      <c r="N32" s="3"/>
      <c r="O32" s="53"/>
      <c r="P32" s="34">
        <f t="shared" si="0"/>
        <v>3542867902</v>
      </c>
      <c r="Q32" s="3"/>
      <c r="R32" s="3"/>
      <c r="S32"/>
      <c r="T32" s="70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</row>
    <row r="33" spans="1:55" s="56" customFormat="1" ht="16.8" thickBot="1" x14ac:dyDescent="0.4">
      <c r="A33" s="54"/>
      <c r="B33" s="71"/>
      <c r="C33" s="72"/>
      <c r="D33" s="73"/>
      <c r="E33" s="74"/>
      <c r="F33" s="69"/>
      <c r="G33" s="75"/>
      <c r="H33" s="69"/>
      <c r="I33" s="74"/>
      <c r="J33" s="69"/>
      <c r="K33" s="41"/>
      <c r="L33" s="69"/>
      <c r="M33" s="75"/>
      <c r="N33" s="3"/>
      <c r="O33" s="76"/>
      <c r="P33" s="34">
        <f t="shared" si="0"/>
        <v>0</v>
      </c>
      <c r="Q33" s="3"/>
      <c r="R33" s="3"/>
      <c r="S33"/>
      <c r="T33" s="70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</row>
    <row r="34" spans="1:55" s="36" customFormat="1" ht="15.6" x14ac:dyDescent="0.3">
      <c r="A34" s="27"/>
      <c r="B34" s="37"/>
      <c r="C34" s="38"/>
      <c r="D34" s="39" t="s">
        <v>50</v>
      </c>
      <c r="E34" s="77" t="e">
        <f>E36+E64</f>
        <v>#REF!</v>
      </c>
      <c r="F34" s="78"/>
      <c r="G34" s="77">
        <f>G36+G64</f>
        <v>103487241000</v>
      </c>
      <c r="H34" s="78"/>
      <c r="I34" s="77">
        <f>I36+I64</f>
        <v>103752266344</v>
      </c>
      <c r="J34" s="78"/>
      <c r="K34" s="79">
        <f>K36+K38+K39+K40+K43+K51+K55</f>
        <v>5116190878</v>
      </c>
      <c r="L34" s="78"/>
      <c r="M34" s="77">
        <f>M36+M64</f>
        <v>2977959978</v>
      </c>
      <c r="N34" s="3"/>
      <c r="O34" s="80"/>
      <c r="P34" s="34">
        <f t="shared" si="0"/>
        <v>108868457222</v>
      </c>
      <c r="Q34" s="3"/>
      <c r="R34" s="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</row>
    <row r="35" spans="1:55" s="36" customFormat="1" ht="16.2" x14ac:dyDescent="0.35">
      <c r="A35" s="27"/>
      <c r="B35" s="37"/>
      <c r="C35" s="38"/>
      <c r="D35" s="39"/>
      <c r="E35" s="77"/>
      <c r="F35" s="78"/>
      <c r="G35" s="41"/>
      <c r="H35" s="78"/>
      <c r="I35" s="77"/>
      <c r="J35" s="78"/>
      <c r="K35" s="41"/>
      <c r="L35" s="78"/>
      <c r="M35" s="41"/>
      <c r="N35" s="3"/>
      <c r="O35" s="81"/>
      <c r="P35" s="34">
        <f t="shared" si="0"/>
        <v>0</v>
      </c>
      <c r="Q35" s="3"/>
      <c r="R35" s="3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</row>
    <row r="36" spans="1:55" s="36" customFormat="1" ht="15.6" x14ac:dyDescent="0.3">
      <c r="A36" s="27"/>
      <c r="B36" s="82"/>
      <c r="C36" s="83"/>
      <c r="D36" s="43" t="s">
        <v>51</v>
      </c>
      <c r="E36" s="55" t="e">
        <f>E38+E39+E40+E43+E55+E62+E53+E54+#REF!</f>
        <v>#REF!</v>
      </c>
      <c r="F36" s="49"/>
      <c r="G36" s="55">
        <f>G38+G39+G40+G43+G55+G61+G53+G54+G51+G62</f>
        <v>103487241000</v>
      </c>
      <c r="H36" s="49"/>
      <c r="I36" s="55">
        <f>I38+I39+I40+I43+I55+I53+I54+I51+I62</f>
        <v>99595593795</v>
      </c>
      <c r="J36" s="49"/>
      <c r="K36" s="55">
        <f>K38+K39+K40+K43+K55+K53+K54+K51+K62</f>
        <v>2558095439</v>
      </c>
      <c r="L36" s="49"/>
      <c r="M36" s="55">
        <f>M38+M39+M40+M43+M55+M62+M53+M51</f>
        <v>1333551379</v>
      </c>
      <c r="N36" s="3"/>
      <c r="O36" s="84">
        <f>(I36+K36)/G36</f>
        <v>0.98711385332999646</v>
      </c>
      <c r="P36" s="34">
        <f t="shared" si="0"/>
        <v>102153689234</v>
      </c>
      <c r="Q36" s="3"/>
      <c r="R36" s="85"/>
      <c r="S36" s="35"/>
      <c r="T36" s="35"/>
      <c r="U36" s="85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</row>
    <row r="37" spans="1:55" s="36" customFormat="1" ht="15.6" x14ac:dyDescent="0.3">
      <c r="A37" s="27"/>
      <c r="B37" s="82"/>
      <c r="C37" s="83"/>
      <c r="D37" s="43"/>
      <c r="E37" s="55"/>
      <c r="F37" s="49"/>
      <c r="G37" s="55"/>
      <c r="H37" s="49"/>
      <c r="I37" s="55"/>
      <c r="J37" s="49"/>
      <c r="K37" s="55"/>
      <c r="L37" s="49"/>
      <c r="M37" s="55"/>
      <c r="N37" s="3"/>
      <c r="O37" s="86"/>
      <c r="P37" s="34">
        <f t="shared" si="0"/>
        <v>0</v>
      </c>
      <c r="Q37" s="3"/>
      <c r="R37" s="87"/>
      <c r="S37" s="70"/>
      <c r="T37" s="35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</row>
    <row r="38" spans="1:55" s="36" customFormat="1" ht="15.6" x14ac:dyDescent="0.3">
      <c r="A38" s="27"/>
      <c r="B38" s="66">
        <v>21</v>
      </c>
      <c r="C38" s="83"/>
      <c r="D38" s="43" t="s">
        <v>52</v>
      </c>
      <c r="E38" s="55">
        <f>+[1]detallado!R36</f>
        <v>1510009748</v>
      </c>
      <c r="F38" s="49"/>
      <c r="G38" s="55">
        <f>+[1]detallado!F36</f>
        <v>11880157000</v>
      </c>
      <c r="H38" s="49"/>
      <c r="I38" s="55">
        <f>+[1]detallado!S36-K38</f>
        <v>11786690684</v>
      </c>
      <c r="J38" s="49"/>
      <c r="K38" s="55">
        <v>1500000</v>
      </c>
      <c r="L38" s="49"/>
      <c r="M38" s="55">
        <f t="shared" ref="M38:M42" si="4">+G38-I38-K38</f>
        <v>91966316</v>
      </c>
      <c r="N38" s="3"/>
      <c r="O38" s="44">
        <f>(I38+K38)/G38</f>
        <v>0.9922588299127697</v>
      </c>
      <c r="P38" s="34">
        <f t="shared" si="0"/>
        <v>11788190684</v>
      </c>
      <c r="Q38" s="3"/>
      <c r="R38" s="87"/>
      <c r="S38" s="35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</row>
    <row r="39" spans="1:55" s="36" customFormat="1" ht="18" x14ac:dyDescent="0.3">
      <c r="A39" s="27"/>
      <c r="B39" s="66">
        <v>22</v>
      </c>
      <c r="C39" s="83"/>
      <c r="D39" s="88" t="s">
        <v>53</v>
      </c>
      <c r="E39" s="55">
        <f>+[1]detallado!R37</f>
        <v>275550192</v>
      </c>
      <c r="F39" s="49"/>
      <c r="G39" s="55">
        <f>+[1]detallado!F37</f>
        <v>2145875000</v>
      </c>
      <c r="H39" s="49"/>
      <c r="I39" s="55">
        <f>+[1]detallado!S37-K39</f>
        <v>2140321547</v>
      </c>
      <c r="J39" s="49"/>
      <c r="K39" s="55">
        <v>5528804</v>
      </c>
      <c r="L39" s="49"/>
      <c r="M39" s="55">
        <f t="shared" si="4"/>
        <v>24649</v>
      </c>
      <c r="N39" s="3"/>
      <c r="O39" s="44">
        <f>(I39+K39)/G39</f>
        <v>0.99998851331042116</v>
      </c>
      <c r="P39" s="34">
        <f t="shared" si="0"/>
        <v>2145850351</v>
      </c>
      <c r="Q39" s="3"/>
      <c r="R39" s="87"/>
      <c r="S39" s="35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</row>
    <row r="40" spans="1:55" s="36" customFormat="1" ht="15.6" x14ac:dyDescent="0.3">
      <c r="A40" s="27"/>
      <c r="B40" s="66">
        <v>23</v>
      </c>
      <c r="C40" s="89"/>
      <c r="D40" s="88" t="s">
        <v>54</v>
      </c>
      <c r="E40" s="63">
        <f>+[1]detallado!R39</f>
        <v>19532896</v>
      </c>
      <c r="F40" s="64"/>
      <c r="G40" s="63">
        <f>SUM(G41:G42)</f>
        <v>893353000</v>
      </c>
      <c r="H40" s="63">
        <f>SUM(H41:H42)</f>
        <v>0</v>
      </c>
      <c r="I40" s="63">
        <f>SUM(I41:I42)</f>
        <v>632085805</v>
      </c>
      <c r="J40" s="63"/>
      <c r="K40" s="63">
        <f>SUM(K41:K42)</f>
        <v>289213805</v>
      </c>
      <c r="L40" s="63"/>
      <c r="M40" s="63">
        <f>+G40-I40-K40</f>
        <v>-27946610</v>
      </c>
      <c r="N40" s="3"/>
      <c r="O40" s="44">
        <f>(I40+K40)/G40</f>
        <v>1.0312828299675492</v>
      </c>
      <c r="P40" s="34">
        <f t="shared" si="0"/>
        <v>921299610</v>
      </c>
      <c r="Q40" s="3"/>
      <c r="R40" s="87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</row>
    <row r="41" spans="1:55" s="36" customFormat="1" ht="15.6" x14ac:dyDescent="0.3">
      <c r="A41" s="27"/>
      <c r="B41" s="66"/>
      <c r="C41" s="89" t="s">
        <v>35</v>
      </c>
      <c r="D41" s="51" t="s">
        <v>55</v>
      </c>
      <c r="E41" s="63" t="s">
        <v>55</v>
      </c>
      <c r="F41" s="64"/>
      <c r="G41" s="90">
        <f>+[1]detallado!F39</f>
        <v>132561000</v>
      </c>
      <c r="H41" s="91"/>
      <c r="I41" s="90">
        <f>+[1]detallado!S39</f>
        <v>131043678</v>
      </c>
      <c r="J41" s="91"/>
      <c r="K41" s="90"/>
      <c r="L41" s="91"/>
      <c r="M41" s="90">
        <f t="shared" si="4"/>
        <v>1517322</v>
      </c>
      <c r="N41" s="3"/>
      <c r="O41" s="44">
        <f>(I41+K41)/G41</f>
        <v>0.98855378278679251</v>
      </c>
      <c r="P41" s="34"/>
      <c r="Q41" s="3"/>
      <c r="R41" s="87"/>
      <c r="S41" s="35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</row>
    <row r="42" spans="1:55" s="36" customFormat="1" ht="15.6" x14ac:dyDescent="0.3">
      <c r="A42" s="27"/>
      <c r="B42" s="66"/>
      <c r="C42" s="89" t="s">
        <v>43</v>
      </c>
      <c r="D42" s="51" t="s">
        <v>56</v>
      </c>
      <c r="E42" s="63" t="s">
        <v>56</v>
      </c>
      <c r="F42" s="64"/>
      <c r="G42" s="90">
        <f>+[1]detallado!F40</f>
        <v>760792000</v>
      </c>
      <c r="H42" s="91"/>
      <c r="I42" s="90">
        <f>+[1]detallado!S40-K42</f>
        <v>501042127</v>
      </c>
      <c r="J42" s="91"/>
      <c r="K42" s="90">
        <f>39942352+249271453</f>
        <v>289213805</v>
      </c>
      <c r="L42" s="91"/>
      <c r="M42" s="90">
        <f t="shared" si="4"/>
        <v>-29463932</v>
      </c>
      <c r="N42" s="3"/>
      <c r="O42" s="44">
        <f>(I42+K42)/G42</f>
        <v>1.0387279729545</v>
      </c>
      <c r="P42" s="34"/>
      <c r="Q42" s="3"/>
      <c r="R42" s="87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</row>
    <row r="43" spans="1:55" s="36" customFormat="1" ht="15.6" x14ac:dyDescent="0.3">
      <c r="A43" s="27"/>
      <c r="B43" s="66">
        <v>24</v>
      </c>
      <c r="C43" s="89"/>
      <c r="D43" s="43" t="s">
        <v>22</v>
      </c>
      <c r="E43" s="55">
        <f>+E44</f>
        <v>3243567369</v>
      </c>
      <c r="F43" s="49"/>
      <c r="G43" s="55">
        <f>+G44</f>
        <v>82374378000</v>
      </c>
      <c r="H43" s="49"/>
      <c r="I43" s="55">
        <f>+I44</f>
        <v>80558374638</v>
      </c>
      <c r="J43" s="49"/>
      <c r="K43" s="55">
        <f>+K44</f>
        <v>553971542</v>
      </c>
      <c r="L43" s="49"/>
      <c r="M43" s="55">
        <f>+M44</f>
        <v>1262031820</v>
      </c>
      <c r="N43" s="3"/>
      <c r="O43" s="44">
        <f t="shared" ref="O43:O49" si="5">(I43+K43)/G43</f>
        <v>0.98467931593972091</v>
      </c>
      <c r="P43" s="34">
        <f t="shared" si="0"/>
        <v>81112346180</v>
      </c>
      <c r="Q43" s="3"/>
      <c r="R43" s="87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</row>
    <row r="44" spans="1:55" ht="13.8" x14ac:dyDescent="0.25">
      <c r="B44" s="92"/>
      <c r="C44" s="47" t="s">
        <v>35</v>
      </c>
      <c r="D44" s="93" t="s">
        <v>57</v>
      </c>
      <c r="E44" s="94">
        <f>SUM(E45:E49)</f>
        <v>3243567369</v>
      </c>
      <c r="F44" s="95"/>
      <c r="G44" s="96">
        <f>SUM(G45:G50)</f>
        <v>82374378000</v>
      </c>
      <c r="H44" s="95"/>
      <c r="I44" s="96">
        <f>SUM(I45:I50)</f>
        <v>80558374638</v>
      </c>
      <c r="J44" s="95"/>
      <c r="K44" s="96">
        <f>SUM(K45:K49)</f>
        <v>553971542</v>
      </c>
      <c r="L44" s="95"/>
      <c r="M44" s="96">
        <f>SUM(M45:M50)</f>
        <v>1262031820</v>
      </c>
      <c r="N44" s="97"/>
      <c r="O44" s="44">
        <f t="shared" si="5"/>
        <v>0.98467931593972091</v>
      </c>
      <c r="P44" s="34">
        <f t="shared" si="0"/>
        <v>81112346180</v>
      </c>
      <c r="Q44" s="97"/>
      <c r="R44" s="98"/>
      <c r="S44" s="99"/>
      <c r="AZ44" s="4"/>
      <c r="BA44" s="4"/>
      <c r="BB44" s="4"/>
      <c r="BC44" s="4"/>
    </row>
    <row r="45" spans="1:55" ht="13.8" x14ac:dyDescent="0.25">
      <c r="B45" s="100"/>
      <c r="C45" s="101">
        <v>131</v>
      </c>
      <c r="D45" s="51" t="s">
        <v>58</v>
      </c>
      <c r="E45" s="102">
        <f>+[1]detallado!L43</f>
        <v>607373632</v>
      </c>
      <c r="F45" s="103"/>
      <c r="G45" s="52">
        <f>+[1]detallado!F43</f>
        <v>12810465000</v>
      </c>
      <c r="H45" s="103"/>
      <c r="I45" s="52">
        <f>+[1]detallado!S43-K45</f>
        <v>12795990839</v>
      </c>
      <c r="J45" s="103"/>
      <c r="K45" s="52">
        <v>1574680</v>
      </c>
      <c r="L45" s="103"/>
      <c r="M45" s="52">
        <f t="shared" ref="M45:M54" si="6">+G45-I45-K45</f>
        <v>12899481</v>
      </c>
      <c r="N45" s="97"/>
      <c r="O45" s="44">
        <f t="shared" si="5"/>
        <v>0.99899305130610017</v>
      </c>
      <c r="P45" s="34">
        <f t="shared" si="0"/>
        <v>12797565519</v>
      </c>
      <c r="Q45" s="97"/>
      <c r="R45" s="98"/>
      <c r="S45" s="104"/>
      <c r="T45" s="35"/>
      <c r="AZ45" s="4"/>
      <c r="BA45" s="4"/>
      <c r="BB45" s="4"/>
      <c r="BC45" s="4"/>
    </row>
    <row r="46" spans="1:55" ht="13.8" x14ac:dyDescent="0.25">
      <c r="B46" s="100"/>
      <c r="C46" s="101">
        <v>132</v>
      </c>
      <c r="D46" s="51" t="s">
        <v>59</v>
      </c>
      <c r="E46" s="102">
        <f>+[1]detallado!R45</f>
        <v>1272755784</v>
      </c>
      <c r="F46" s="103"/>
      <c r="G46" s="52">
        <f>+[1]detallado!F44</f>
        <v>10342954000</v>
      </c>
      <c r="H46" s="103"/>
      <c r="I46" s="52">
        <f>+[1]detallado!S44-K46</f>
        <v>10306899026</v>
      </c>
      <c r="J46" s="103"/>
      <c r="K46" s="52">
        <v>9106959</v>
      </c>
      <c r="L46" s="103"/>
      <c r="M46" s="52">
        <f t="shared" si="6"/>
        <v>26948015</v>
      </c>
      <c r="N46" s="97"/>
      <c r="O46" s="44">
        <f t="shared" si="5"/>
        <v>0.99739455333553639</v>
      </c>
      <c r="P46" s="34">
        <f t="shared" si="0"/>
        <v>10316005985</v>
      </c>
      <c r="Q46" s="97"/>
      <c r="R46" s="98"/>
      <c r="S46" s="99"/>
      <c r="AZ46" s="4"/>
      <c r="BA46" s="4"/>
      <c r="BB46" s="4"/>
      <c r="BC46" s="4"/>
    </row>
    <row r="47" spans="1:55" ht="13.8" x14ac:dyDescent="0.25">
      <c r="B47" s="100"/>
      <c r="C47" s="101">
        <v>133</v>
      </c>
      <c r="D47" s="51" t="s">
        <v>60</v>
      </c>
      <c r="E47" s="102">
        <f>+[1]detallado!R44</f>
        <v>90682169</v>
      </c>
      <c r="F47" s="103"/>
      <c r="G47" s="52">
        <f>+[1]detallado!F45</f>
        <v>6204927000</v>
      </c>
      <c r="H47" s="103"/>
      <c r="I47" s="52">
        <f>+[1]detallado!S45-K47</f>
        <v>6153783874</v>
      </c>
      <c r="J47" s="103"/>
      <c r="K47" s="52">
        <v>38410542</v>
      </c>
      <c r="L47" s="103"/>
      <c r="M47" s="52">
        <f t="shared" si="6"/>
        <v>12732584</v>
      </c>
      <c r="N47" s="97"/>
      <c r="O47" s="44">
        <f t="shared" si="5"/>
        <v>0.99794798810687058</v>
      </c>
      <c r="P47" s="34">
        <f t="shared" si="0"/>
        <v>6192194416</v>
      </c>
      <c r="Q47" s="97"/>
      <c r="R47" s="98"/>
      <c r="S47" s="105"/>
      <c r="AZ47" s="4"/>
      <c r="BA47" s="4"/>
      <c r="BB47" s="4"/>
      <c r="BC47" s="4"/>
    </row>
    <row r="48" spans="1:55" ht="13.8" x14ac:dyDescent="0.25">
      <c r="B48" s="100"/>
      <c r="C48" s="101">
        <v>134</v>
      </c>
      <c r="D48" s="51" t="s">
        <v>61</v>
      </c>
      <c r="E48" s="102">
        <f>+[1]detallado!R45</f>
        <v>1272755784</v>
      </c>
      <c r="F48" s="103"/>
      <c r="G48" s="52">
        <f>+[1]detallado!F46</f>
        <v>26537428000</v>
      </c>
      <c r="H48" s="103"/>
      <c r="I48" s="52">
        <f>+[1]detallado!S46-K48</f>
        <v>25480622012</v>
      </c>
      <c r="J48" s="103"/>
      <c r="K48" s="52">
        <v>504879361</v>
      </c>
      <c r="L48" s="103"/>
      <c r="M48" s="52">
        <f t="shared" si="6"/>
        <v>551926627</v>
      </c>
      <c r="N48" s="97"/>
      <c r="O48" s="44">
        <f t="shared" si="5"/>
        <v>0.97920195480134697</v>
      </c>
      <c r="P48" s="34">
        <f t="shared" si="0"/>
        <v>25985501373</v>
      </c>
      <c r="Q48" s="97"/>
      <c r="R48" s="98"/>
      <c r="S48" s="99"/>
      <c r="AZ48" s="4"/>
      <c r="BA48" s="4"/>
      <c r="BB48" s="4"/>
      <c r="BC48" s="4"/>
    </row>
    <row r="49" spans="1:55" ht="13.8" x14ac:dyDescent="0.25">
      <c r="B49" s="100"/>
      <c r="C49" s="101">
        <v>152</v>
      </c>
      <c r="D49" s="51" t="s">
        <v>62</v>
      </c>
      <c r="E49" s="102">
        <f>+[1]detallado!R48</f>
        <v>0</v>
      </c>
      <c r="F49" s="103"/>
      <c r="G49" s="52">
        <f>+[1]detallado!F47</f>
        <v>26478604000</v>
      </c>
      <c r="H49" s="103"/>
      <c r="I49" s="52">
        <f>+[1]detallado!S47-K49</f>
        <v>25821078887</v>
      </c>
      <c r="J49" s="103"/>
      <c r="K49" s="52"/>
      <c r="L49" s="103"/>
      <c r="M49" s="52">
        <f t="shared" si="6"/>
        <v>657525113</v>
      </c>
      <c r="N49" s="97"/>
      <c r="O49" s="44">
        <f t="shared" si="5"/>
        <v>0.97516768206511184</v>
      </c>
      <c r="P49" s="34">
        <f t="shared" si="0"/>
        <v>25821078887</v>
      </c>
      <c r="Q49" s="97"/>
      <c r="R49" s="98"/>
      <c r="S49" s="99"/>
      <c r="AZ49" s="4"/>
      <c r="BA49" s="4"/>
      <c r="BB49" s="4"/>
      <c r="BC49" s="4"/>
    </row>
    <row r="50" spans="1:55" ht="13.8" x14ac:dyDescent="0.25">
      <c r="B50" s="100"/>
      <c r="C50" s="101">
        <v>153</v>
      </c>
      <c r="D50" s="51" t="s">
        <v>63</v>
      </c>
      <c r="E50" s="102">
        <f>+[1]detallado!R49</f>
        <v>1691524000</v>
      </c>
      <c r="F50" s="103"/>
      <c r="G50" s="52">
        <f>+[1]detallado!F48</f>
        <v>0</v>
      </c>
      <c r="H50" s="103"/>
      <c r="I50" s="52">
        <f>+[1]detallado!S48</f>
        <v>0</v>
      </c>
      <c r="J50" s="103"/>
      <c r="K50" s="52"/>
      <c r="L50" s="103"/>
      <c r="M50" s="52">
        <f t="shared" si="6"/>
        <v>0</v>
      </c>
      <c r="N50" s="97"/>
      <c r="O50" s="44" t="e">
        <f>(I50+K50)/G50</f>
        <v>#DIV/0!</v>
      </c>
      <c r="P50" s="34"/>
      <c r="Q50" s="97"/>
      <c r="R50" s="98"/>
      <c r="S50" s="99"/>
      <c r="AZ50" s="4"/>
      <c r="BA50" s="4"/>
      <c r="BB50" s="4"/>
      <c r="BC50" s="4"/>
    </row>
    <row r="51" spans="1:55" s="36" customFormat="1" ht="15.6" x14ac:dyDescent="0.3">
      <c r="A51" s="27"/>
      <c r="B51" s="66">
        <v>25</v>
      </c>
      <c r="C51" s="89"/>
      <c r="D51" s="43" t="s">
        <v>64</v>
      </c>
      <c r="E51" s="106"/>
      <c r="F51" s="107"/>
      <c r="G51" s="108">
        <f>+G52</f>
        <v>2826038000</v>
      </c>
      <c r="H51" s="107"/>
      <c r="I51" s="108">
        <f>+I52</f>
        <v>1134514000</v>
      </c>
      <c r="J51" s="107"/>
      <c r="K51" s="108">
        <f>+K52</f>
        <v>1691524000</v>
      </c>
      <c r="L51" s="107"/>
      <c r="M51" s="108">
        <f t="shared" si="6"/>
        <v>0</v>
      </c>
      <c r="N51" s="109"/>
      <c r="O51" s="44">
        <v>0</v>
      </c>
      <c r="P51" s="34"/>
      <c r="Q51" s="109"/>
      <c r="R51" s="110"/>
      <c r="S51" s="11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</row>
    <row r="52" spans="1:55" ht="15.6" x14ac:dyDescent="0.3">
      <c r="B52" s="100"/>
      <c r="C52" s="101">
        <v>99</v>
      </c>
      <c r="D52" s="51" t="s">
        <v>65</v>
      </c>
      <c r="E52" s="102"/>
      <c r="F52" s="103"/>
      <c r="G52" s="52">
        <f>+[1]detallado!F50</f>
        <v>2826038000</v>
      </c>
      <c r="H52" s="103"/>
      <c r="I52" s="52">
        <f>+[1]detallado!S50-K52</f>
        <v>1134514000</v>
      </c>
      <c r="J52" s="103"/>
      <c r="K52" s="52">
        <v>1691524000</v>
      </c>
      <c r="L52" s="103"/>
      <c r="M52" s="55">
        <f t="shared" si="6"/>
        <v>0</v>
      </c>
      <c r="N52" s="97"/>
      <c r="O52" s="53">
        <v>0</v>
      </c>
      <c r="P52" s="34"/>
      <c r="Q52" s="97"/>
      <c r="R52" s="98"/>
      <c r="S52" s="99"/>
      <c r="AZ52" s="4"/>
      <c r="BA52" s="4"/>
      <c r="BB52" s="4"/>
      <c r="BC52" s="4"/>
    </row>
    <row r="53" spans="1:55" s="36" customFormat="1" ht="16.5" customHeight="1" x14ac:dyDescent="0.3">
      <c r="A53" s="27"/>
      <c r="B53" s="66">
        <v>26</v>
      </c>
      <c r="C53" s="89"/>
      <c r="D53" s="43" t="s">
        <v>66</v>
      </c>
      <c r="E53" s="106">
        <f>+[1]detallado!R51</f>
        <v>0</v>
      </c>
      <c r="F53" s="107"/>
      <c r="G53" s="108">
        <v>0</v>
      </c>
      <c r="H53" s="107"/>
      <c r="I53" s="108">
        <v>0</v>
      </c>
      <c r="J53" s="107"/>
      <c r="K53" s="108"/>
      <c r="L53" s="107"/>
      <c r="M53" s="108">
        <f t="shared" si="6"/>
        <v>0</v>
      </c>
      <c r="N53" s="109"/>
      <c r="O53" s="53"/>
      <c r="P53" s="34">
        <f t="shared" si="0"/>
        <v>0</v>
      </c>
      <c r="Q53" s="109"/>
      <c r="R53" s="110"/>
      <c r="S53" s="111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</row>
    <row r="54" spans="1:55" s="36" customFormat="1" ht="15.6" x14ac:dyDescent="0.3">
      <c r="A54" s="27"/>
      <c r="B54" s="66"/>
      <c r="C54" s="89" t="s">
        <v>21</v>
      </c>
      <c r="D54" s="43" t="s">
        <v>67</v>
      </c>
      <c r="E54" s="106">
        <f>+[1]detallado!R52</f>
        <v>0</v>
      </c>
      <c r="F54" s="107"/>
      <c r="G54" s="108">
        <f>+[1]detallado!F52</f>
        <v>96127000</v>
      </c>
      <c r="H54" s="107"/>
      <c r="I54" s="108">
        <f>+[1]detallado!S52</f>
        <v>96126613</v>
      </c>
      <c r="J54" s="107"/>
      <c r="K54" s="108"/>
      <c r="L54" s="107"/>
      <c r="M54" s="108">
        <f t="shared" si="6"/>
        <v>387</v>
      </c>
      <c r="N54" s="109"/>
      <c r="O54" s="44">
        <f>(I54+K54)/G54</f>
        <v>0.99999597407596197</v>
      </c>
      <c r="P54" s="34">
        <f t="shared" si="0"/>
        <v>96126613</v>
      </c>
      <c r="Q54" s="109"/>
      <c r="R54" s="110"/>
      <c r="S54" s="111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</row>
    <row r="55" spans="1:55" s="56" customFormat="1" ht="15.6" x14ac:dyDescent="0.3">
      <c r="A55" s="54"/>
      <c r="B55" s="66">
        <v>29</v>
      </c>
      <c r="C55" s="83"/>
      <c r="D55" s="43" t="s">
        <v>68</v>
      </c>
      <c r="E55" s="55">
        <f>SUM(E56:E60)</f>
        <v>95136696</v>
      </c>
      <c r="F55" s="49"/>
      <c r="G55" s="55">
        <f>SUM(G56:G60)</f>
        <v>699591000</v>
      </c>
      <c r="H55" s="49"/>
      <c r="I55" s="55">
        <f>SUM(I56:I60)</f>
        <v>676251542</v>
      </c>
      <c r="J55" s="49"/>
      <c r="K55" s="55">
        <f>SUM(K56:K60)</f>
        <v>16357288</v>
      </c>
      <c r="L55" s="49"/>
      <c r="M55" s="55">
        <f>SUM(M56:M60)</f>
        <v>6982170</v>
      </c>
      <c r="N55" s="3"/>
      <c r="O55" s="44">
        <f>(I55+K55)/G55</f>
        <v>0.99001964004682741</v>
      </c>
      <c r="P55" s="34">
        <f t="shared" si="0"/>
        <v>692608830</v>
      </c>
      <c r="Q55" s="3"/>
      <c r="R55" s="112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</row>
    <row r="56" spans="1:55" s="115" customFormat="1" ht="13.8" x14ac:dyDescent="0.25">
      <c r="A56" s="113"/>
      <c r="B56" s="92"/>
      <c r="C56" s="47" t="s">
        <v>43</v>
      </c>
      <c r="D56" s="93" t="s">
        <v>44</v>
      </c>
      <c r="E56" s="52">
        <f>+[1]detallado!R54</f>
        <v>0</v>
      </c>
      <c r="F56" s="95"/>
      <c r="G56" s="52">
        <f>+[1]detallado!F54</f>
        <v>0</v>
      </c>
      <c r="H56" s="95"/>
      <c r="I56" s="114">
        <f>+[1]detallado!S54-K56</f>
        <v>0</v>
      </c>
      <c r="J56" s="95"/>
      <c r="K56" s="114"/>
      <c r="L56" s="95"/>
      <c r="M56" s="52">
        <f>+G56-I56-K56</f>
        <v>0</v>
      </c>
      <c r="N56" s="97"/>
      <c r="O56" s="53">
        <v>0</v>
      </c>
      <c r="P56" s="34">
        <f t="shared" si="0"/>
        <v>0</v>
      </c>
      <c r="Q56" s="97"/>
      <c r="R56" s="97"/>
      <c r="S56" s="9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</row>
    <row r="57" spans="1:55" s="115" customFormat="1" ht="13.8" x14ac:dyDescent="0.25">
      <c r="A57" s="113"/>
      <c r="B57" s="92"/>
      <c r="C57" s="47" t="s">
        <v>45</v>
      </c>
      <c r="D57" s="93" t="s">
        <v>46</v>
      </c>
      <c r="E57" s="52">
        <f>+[1]detallado!R55</f>
        <v>0</v>
      </c>
      <c r="F57" s="95"/>
      <c r="G57" s="52">
        <f>+[1]detallado!F55</f>
        <v>0</v>
      </c>
      <c r="H57" s="95"/>
      <c r="I57" s="114">
        <f>+[1]detallado!S55</f>
        <v>0</v>
      </c>
      <c r="J57" s="95"/>
      <c r="K57" s="52"/>
      <c r="L57" s="95"/>
      <c r="M57" s="52">
        <f>+G57-I57-K57</f>
        <v>0</v>
      </c>
      <c r="N57" s="97"/>
      <c r="O57" s="53">
        <v>0</v>
      </c>
      <c r="P57" s="34">
        <f t="shared" si="0"/>
        <v>0</v>
      </c>
      <c r="Q57" s="97"/>
      <c r="R57" s="97"/>
      <c r="S57" s="99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</row>
    <row r="58" spans="1:55" ht="15.6" x14ac:dyDescent="0.3">
      <c r="B58" s="92"/>
      <c r="C58" s="47" t="s">
        <v>20</v>
      </c>
      <c r="D58" s="93" t="s">
        <v>69</v>
      </c>
      <c r="E58" s="114">
        <f>+[1]detallado!R56</f>
        <v>0</v>
      </c>
      <c r="F58" s="116"/>
      <c r="G58" s="52">
        <f>+[1]detallado!F56</f>
        <v>0</v>
      </c>
      <c r="H58" s="116"/>
      <c r="I58" s="114">
        <f>+[1]detallado!S56</f>
        <v>0</v>
      </c>
      <c r="J58" s="116"/>
      <c r="K58" s="114"/>
      <c r="L58" s="116"/>
      <c r="M58" s="114">
        <f>+G58-I58-K58</f>
        <v>0</v>
      </c>
      <c r="N58" s="3"/>
      <c r="O58" s="53">
        <v>0</v>
      </c>
      <c r="P58" s="34">
        <f t="shared" si="0"/>
        <v>0</v>
      </c>
      <c r="Q58" s="3"/>
      <c r="R58" s="117"/>
      <c r="S58" s="35"/>
      <c r="AZ58" s="4"/>
      <c r="BA58" s="4"/>
      <c r="BB58" s="4"/>
      <c r="BC58" s="4"/>
    </row>
    <row r="59" spans="1:55" ht="15.6" x14ac:dyDescent="0.3">
      <c r="B59" s="92"/>
      <c r="C59" s="47" t="s">
        <v>27</v>
      </c>
      <c r="D59" s="93" t="s">
        <v>70</v>
      </c>
      <c r="E59" s="114">
        <f>+[1]detallado!R57</f>
        <v>18790489</v>
      </c>
      <c r="F59" s="116"/>
      <c r="G59" s="52">
        <f>+[1]detallado!F57</f>
        <v>65684000</v>
      </c>
      <c r="H59" s="116"/>
      <c r="I59" s="114">
        <f>+[1]detallado!S57-K59</f>
        <v>44472491</v>
      </c>
      <c r="J59" s="116"/>
      <c r="K59" s="114">
        <v>16357288</v>
      </c>
      <c r="L59" s="116"/>
      <c r="M59" s="118">
        <f t="shared" ref="M59:M60" si="7">+G59-I59-K59</f>
        <v>4854221</v>
      </c>
      <c r="N59" s="3"/>
      <c r="O59" s="53">
        <v>0</v>
      </c>
      <c r="P59" s="34">
        <f t="shared" si="0"/>
        <v>60829779</v>
      </c>
      <c r="Q59" s="3"/>
      <c r="R59" s="109"/>
      <c r="AZ59" s="4"/>
      <c r="BA59" s="4"/>
      <c r="BB59" s="4"/>
      <c r="BC59" s="4"/>
    </row>
    <row r="60" spans="1:55" ht="15.6" x14ac:dyDescent="0.3">
      <c r="B60" s="92"/>
      <c r="C60" s="47" t="s">
        <v>31</v>
      </c>
      <c r="D60" s="93" t="s">
        <v>71</v>
      </c>
      <c r="E60" s="114">
        <f>+[1]detallado!R58</f>
        <v>76346207</v>
      </c>
      <c r="F60" s="116"/>
      <c r="G60" s="52">
        <f>+[1]detallado!F58</f>
        <v>633907000</v>
      </c>
      <c r="H60" s="116"/>
      <c r="I60" s="114">
        <f>+[1]detallado!S58</f>
        <v>631779051</v>
      </c>
      <c r="J60" s="116"/>
      <c r="K60" s="114"/>
      <c r="L60" s="116"/>
      <c r="M60" s="118">
        <f t="shared" si="7"/>
        <v>2127949</v>
      </c>
      <c r="N60" s="3"/>
      <c r="O60" s="53">
        <f>(I60+K60)/G60</f>
        <v>0.99664312115184084</v>
      </c>
      <c r="P60" s="34">
        <f t="shared" si="0"/>
        <v>631779051</v>
      </c>
      <c r="Q60" s="3"/>
      <c r="R60" s="3"/>
      <c r="AZ60" s="4"/>
      <c r="BA60" s="4"/>
      <c r="BB60" s="4"/>
      <c r="BC60" s="4"/>
    </row>
    <row r="61" spans="1:55" s="36" customFormat="1" ht="15.6" x14ac:dyDescent="0.3">
      <c r="A61" s="27"/>
      <c r="B61" s="66">
        <v>30</v>
      </c>
      <c r="C61" s="47"/>
      <c r="D61" s="43" t="s">
        <v>72</v>
      </c>
      <c r="E61" s="108">
        <f>+E62</f>
        <v>2571228966</v>
      </c>
      <c r="F61" s="119"/>
      <c r="G61" s="52">
        <f>+[1]detallado!F59</f>
        <v>0</v>
      </c>
      <c r="H61" s="119"/>
      <c r="I61" s="108"/>
      <c r="J61" s="119"/>
      <c r="K61" s="108"/>
      <c r="L61" s="119"/>
      <c r="M61" s="108"/>
      <c r="N61" s="3"/>
      <c r="O61" s="44"/>
      <c r="P61" s="34">
        <f>+I61+K61</f>
        <v>0</v>
      </c>
      <c r="Q61" s="3"/>
      <c r="R61" s="97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</row>
    <row r="62" spans="1:55" s="36" customFormat="1" ht="15.6" x14ac:dyDescent="0.3">
      <c r="A62" s="27"/>
      <c r="B62" s="66">
        <v>34</v>
      </c>
      <c r="C62" s="47"/>
      <c r="D62" s="43" t="s">
        <v>73</v>
      </c>
      <c r="E62" s="108">
        <f>+E63</f>
        <v>2571228966</v>
      </c>
      <c r="F62" s="119"/>
      <c r="G62" s="108">
        <f>+G63</f>
        <v>2571722000</v>
      </c>
      <c r="H62" s="119"/>
      <c r="I62" s="108">
        <f>+I63</f>
        <v>2571228966</v>
      </c>
      <c r="J62" s="119"/>
      <c r="K62" s="108"/>
      <c r="L62" s="119"/>
      <c r="M62" s="108">
        <f>+M63</f>
        <v>493034</v>
      </c>
      <c r="N62" s="3"/>
      <c r="O62" s="44"/>
      <c r="P62" s="34">
        <f t="shared" si="0"/>
        <v>2571228966</v>
      </c>
      <c r="Q62" s="3"/>
      <c r="R62" s="97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</row>
    <row r="63" spans="1:55" s="36" customFormat="1" ht="15.6" x14ac:dyDescent="0.3">
      <c r="A63" s="27"/>
      <c r="B63" s="66"/>
      <c r="C63" s="47" t="s">
        <v>31</v>
      </c>
      <c r="D63" s="43" t="s">
        <v>74</v>
      </c>
      <c r="E63" s="120">
        <f>+[1]detallado!S61</f>
        <v>2571228966</v>
      </c>
      <c r="F63" s="107"/>
      <c r="G63" s="120">
        <f>+[1]detallado!F61</f>
        <v>2571722000</v>
      </c>
      <c r="H63" s="107"/>
      <c r="I63" s="120">
        <f>+[1]detallado!S61</f>
        <v>2571228966</v>
      </c>
      <c r="J63" s="107"/>
      <c r="K63" s="120"/>
      <c r="L63" s="107"/>
      <c r="M63" s="118">
        <f t="shared" ref="M63" si="8">+G63-I63-K63</f>
        <v>493034</v>
      </c>
      <c r="N63" s="3"/>
      <c r="O63" s="53">
        <f>(I63+K63)/G63</f>
        <v>0.99980828643220376</v>
      </c>
      <c r="P63" s="34">
        <f t="shared" si="0"/>
        <v>2571228966</v>
      </c>
      <c r="Q63" s="3"/>
      <c r="R63" s="97"/>
      <c r="S63" s="70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</row>
    <row r="64" spans="1:55" s="36" customFormat="1" ht="16.2" thickBot="1" x14ac:dyDescent="0.35">
      <c r="A64" s="27"/>
      <c r="B64" s="71">
        <v>35</v>
      </c>
      <c r="C64" s="121"/>
      <c r="D64" s="73" t="s">
        <v>75</v>
      </c>
      <c r="E64" s="122" t="e">
        <f>E8-E36</f>
        <v>#REF!</v>
      </c>
      <c r="F64" s="49"/>
      <c r="G64" s="122">
        <f>+[1]detallado!F62</f>
        <v>0</v>
      </c>
      <c r="H64" s="49"/>
      <c r="I64" s="122">
        <f>I8-I36</f>
        <v>4156672549</v>
      </c>
      <c r="J64" s="49"/>
      <c r="K64" s="122">
        <f>+K36-K8</f>
        <v>2512263950</v>
      </c>
      <c r="L64" s="49"/>
      <c r="M64" s="122">
        <f>+I64-K64</f>
        <v>1644408599</v>
      </c>
      <c r="N64" s="3"/>
      <c r="O64" s="123"/>
      <c r="P64" s="34">
        <f t="shared" si="0"/>
        <v>6668936499</v>
      </c>
      <c r="Q64" s="3"/>
      <c r="R64" s="3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</row>
    <row r="65" spans="1:55" s="115" customFormat="1" ht="15.6" x14ac:dyDescent="0.3">
      <c r="A65" s="113"/>
      <c r="B65" s="1"/>
      <c r="C65" s="1"/>
      <c r="D65" s="25"/>
      <c r="E65" s="95"/>
      <c r="F65" s="124"/>
      <c r="G65" s="49"/>
      <c r="H65" s="124"/>
      <c r="I65" s="95"/>
      <c r="J65" s="124"/>
      <c r="K65" s="124"/>
      <c r="L65" s="124"/>
      <c r="M65" s="3"/>
      <c r="N65" s="3"/>
      <c r="O65" s="3"/>
      <c r="P65" s="34">
        <f t="shared" si="0"/>
        <v>0</v>
      </c>
      <c r="Q65" s="3"/>
      <c r="R65" s="3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</row>
    <row r="66" spans="1:55" s="115" customFormat="1" x14ac:dyDescent="0.25">
      <c r="A66" s="113"/>
      <c r="B66" s="1"/>
      <c r="C66" s="1"/>
      <c r="D66" s="125"/>
      <c r="E66" s="95"/>
      <c r="F66" s="124"/>
      <c r="G66" s="95"/>
      <c r="H66" s="124"/>
      <c r="I66" s="34"/>
      <c r="J66" s="124"/>
      <c r="K66" s="124"/>
      <c r="L66" s="124"/>
      <c r="M66" s="3"/>
      <c r="N66" s="3"/>
      <c r="O66" s="3"/>
      <c r="P66" s="34">
        <f t="shared" si="0"/>
        <v>0</v>
      </c>
      <c r="Q66" s="3"/>
      <c r="R66" s="3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</row>
    <row r="67" spans="1:55" s="130" customFormat="1" ht="15" customHeight="1" x14ac:dyDescent="0.25">
      <c r="A67" s="126"/>
      <c r="B67" s="1"/>
      <c r="C67" s="1"/>
      <c r="D67" s="126"/>
      <c r="E67" s="127"/>
      <c r="F67" s="126"/>
      <c r="G67" s="128"/>
      <c r="H67" s="126"/>
      <c r="I67" s="129"/>
      <c r="J67" s="126"/>
      <c r="K67" s="126"/>
      <c r="L67" s="126"/>
      <c r="M67" s="3"/>
      <c r="N67" s="3"/>
      <c r="O67" s="3"/>
      <c r="P67" s="34">
        <f t="shared" si="0"/>
        <v>0</v>
      </c>
      <c r="Q67" s="3"/>
      <c r="R67" s="3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</row>
    <row r="68" spans="1:55" s="130" customFormat="1" ht="14.25" customHeight="1" x14ac:dyDescent="0.25">
      <c r="A68" s="126"/>
      <c r="B68" s="1"/>
      <c r="C68" s="1"/>
      <c r="D68" s="126"/>
      <c r="E68" s="131"/>
      <c r="F68" s="126"/>
      <c r="G68" s="126"/>
      <c r="H68" s="126"/>
      <c r="I68" s="3"/>
      <c r="J68" s="126"/>
      <c r="K68" s="126"/>
      <c r="L68" s="126"/>
      <c r="M68" s="3"/>
      <c r="N68" s="3"/>
      <c r="O68" s="3"/>
      <c r="P68" s="34">
        <f t="shared" si="0"/>
        <v>0</v>
      </c>
      <c r="Q68" s="3"/>
      <c r="R68" s="3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</row>
    <row r="69" spans="1:55" s="130" customFormat="1" ht="14.25" customHeight="1" x14ac:dyDescent="0.25">
      <c r="A69" s="126"/>
      <c r="B69" s="1"/>
      <c r="C69" s="1"/>
      <c r="D69" s="126"/>
      <c r="E69" s="126"/>
      <c r="F69" s="126"/>
      <c r="G69" s="126"/>
      <c r="H69" s="126"/>
      <c r="I69" s="3"/>
      <c r="J69" s="126"/>
      <c r="K69" s="126"/>
      <c r="L69" s="126"/>
      <c r="M69" s="3"/>
      <c r="N69" s="3"/>
      <c r="O69" s="3"/>
      <c r="P69" s="34">
        <f t="shared" si="0"/>
        <v>0</v>
      </c>
      <c r="Q69" s="3"/>
      <c r="R69" s="3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</row>
    <row r="70" spans="1:55" s="130" customFormat="1" ht="14.25" customHeight="1" x14ac:dyDescent="0.25">
      <c r="A70" s="126"/>
      <c r="B70" s="1"/>
      <c r="C70" s="1"/>
      <c r="D70" s="126"/>
      <c r="E70" s="126"/>
      <c r="F70" s="126"/>
      <c r="G70" s="126"/>
      <c r="H70" s="126"/>
      <c r="I70" s="3"/>
      <c r="J70" s="126"/>
      <c r="K70" s="126"/>
      <c r="L70" s="126"/>
      <c r="M70" s="3"/>
      <c r="N70" s="3"/>
      <c r="O70" s="3"/>
      <c r="P70" s="34">
        <f t="shared" si="0"/>
        <v>0</v>
      </c>
      <c r="Q70" s="3"/>
      <c r="R70" s="3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</row>
    <row r="71" spans="1:55" s="130" customFormat="1" ht="15" customHeight="1" x14ac:dyDescent="0.25">
      <c r="A71" s="126"/>
      <c r="B71" s="1"/>
      <c r="C71" s="1"/>
      <c r="D71" s="127"/>
      <c r="E71" s="126"/>
      <c r="F71" s="126"/>
      <c r="G71" s="126"/>
      <c r="H71" s="126"/>
      <c r="I71" s="3"/>
      <c r="J71" s="126"/>
      <c r="K71" s="126"/>
      <c r="L71" s="126"/>
      <c r="M71" s="3"/>
      <c r="N71" s="3"/>
      <c r="O71" s="3"/>
      <c r="P71" s="34">
        <f t="shared" si="0"/>
        <v>0</v>
      </c>
      <c r="Q71" s="3"/>
      <c r="R71" s="3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</row>
    <row r="72" spans="1:55" s="130" customFormat="1" ht="15" customHeight="1" x14ac:dyDescent="0.25">
      <c r="A72" s="126"/>
      <c r="B72" s="126"/>
      <c r="C72" s="1"/>
      <c r="D72" s="127"/>
      <c r="E72" s="126"/>
      <c r="F72" s="126"/>
      <c r="G72" s="126"/>
      <c r="H72" s="126"/>
      <c r="I72" s="3"/>
      <c r="J72" s="126"/>
      <c r="K72" s="126"/>
      <c r="L72" s="126"/>
      <c r="M72" s="3"/>
      <c r="N72" s="3"/>
      <c r="O72" s="3"/>
      <c r="P72" s="34">
        <f t="shared" si="0"/>
        <v>0</v>
      </c>
      <c r="Q72" s="3"/>
      <c r="R72" s="3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</row>
    <row r="73" spans="1:55" customFormat="1" ht="12.6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4">
        <f t="shared" si="0"/>
        <v>0</v>
      </c>
      <c r="Q73" s="3"/>
      <c r="R73" s="3"/>
    </row>
    <row r="74" spans="1:55" customFormat="1" ht="12.6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4">
        <f t="shared" si="0"/>
        <v>0</v>
      </c>
      <c r="Q74" s="3"/>
      <c r="R74" s="3"/>
    </row>
    <row r="75" spans="1:55" customFormat="1" ht="14.2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4">
        <f t="shared" si="0"/>
        <v>0</v>
      </c>
      <c r="Q75" s="3"/>
      <c r="R75" s="3"/>
    </row>
    <row r="76" spans="1:55" customFormat="1" ht="12.6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4">
        <f t="shared" si="0"/>
        <v>0</v>
      </c>
      <c r="Q76" s="3"/>
      <c r="R76" s="3"/>
    </row>
    <row r="77" spans="1:55" customFormat="1" ht="12.6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4">
        <f t="shared" si="0"/>
        <v>0</v>
      </c>
      <c r="Q77" s="3"/>
      <c r="R77" s="3"/>
    </row>
    <row r="78" spans="1:55" customFormat="1" ht="12.6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4">
        <f t="shared" si="0"/>
        <v>0</v>
      </c>
      <c r="Q78" s="3"/>
      <c r="R78" s="3"/>
    </row>
    <row r="79" spans="1:55" customFormat="1" ht="12.6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4">
        <f t="shared" si="0"/>
        <v>0</v>
      </c>
      <c r="Q79" s="3"/>
      <c r="R79" s="3"/>
    </row>
    <row r="80" spans="1:55" customFormat="1" ht="12.6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4">
        <f t="shared" si="0"/>
        <v>0</v>
      </c>
      <c r="Q80" s="3"/>
      <c r="R80" s="3"/>
    </row>
    <row r="81" spans="1:18" customFormat="1" ht="12.6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4">
        <f t="shared" si="0"/>
        <v>0</v>
      </c>
      <c r="Q81" s="3"/>
      <c r="R81" s="3"/>
    </row>
    <row r="82" spans="1:18" customFormat="1" ht="12.6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4">
        <f t="shared" si="0"/>
        <v>0</v>
      </c>
      <c r="Q82" s="3"/>
      <c r="R82" s="3"/>
    </row>
    <row r="83" spans="1:18" customFormat="1" ht="12.6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4">
        <f t="shared" si="0"/>
        <v>0</v>
      </c>
      <c r="Q83" s="3"/>
      <c r="R83" s="3"/>
    </row>
    <row r="84" spans="1:18" customFormat="1" ht="12.6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4">
        <f t="shared" si="0"/>
        <v>0</v>
      </c>
      <c r="Q84" s="3"/>
      <c r="R84" s="3"/>
    </row>
    <row r="85" spans="1:18" customFormat="1" ht="12.6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4">
        <f t="shared" ref="P85:P139" si="9">+I85+K85</f>
        <v>0</v>
      </c>
      <c r="Q85" s="3"/>
      <c r="R85" s="3"/>
    </row>
    <row r="86" spans="1:18" customFormat="1" ht="12.6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4">
        <f t="shared" si="9"/>
        <v>0</v>
      </c>
      <c r="Q86" s="3"/>
      <c r="R86" s="3"/>
    </row>
    <row r="87" spans="1:18" customFormat="1" ht="12.6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4">
        <f t="shared" si="9"/>
        <v>0</v>
      </c>
      <c r="Q87" s="3"/>
      <c r="R87" s="3"/>
    </row>
    <row r="88" spans="1:18" customFormat="1" ht="12.6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4">
        <f t="shared" si="9"/>
        <v>0</v>
      </c>
      <c r="Q88" s="3"/>
      <c r="R88" s="3"/>
    </row>
    <row r="89" spans="1:18" customFormat="1" ht="12.6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4">
        <f t="shared" si="9"/>
        <v>0</v>
      </c>
      <c r="Q89" s="3"/>
      <c r="R89" s="3"/>
    </row>
    <row r="90" spans="1:18" customFormat="1" ht="12.6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4">
        <f t="shared" si="9"/>
        <v>0</v>
      </c>
      <c r="Q90" s="3"/>
      <c r="R90" s="3"/>
    </row>
    <row r="91" spans="1:18" customFormat="1" ht="12.6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4">
        <f t="shared" si="9"/>
        <v>0</v>
      </c>
      <c r="Q91" s="3"/>
      <c r="R91" s="3"/>
    </row>
    <row r="92" spans="1:18" customFormat="1" ht="12.6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4">
        <f t="shared" si="9"/>
        <v>0</v>
      </c>
      <c r="Q92" s="3"/>
      <c r="R92" s="3"/>
    </row>
    <row r="93" spans="1:18" customFormat="1" ht="12.6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4">
        <f t="shared" si="9"/>
        <v>0</v>
      </c>
      <c r="Q93" s="3"/>
      <c r="R93" s="3"/>
    </row>
    <row r="94" spans="1:18" customFormat="1" ht="12.6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4">
        <f t="shared" si="9"/>
        <v>0</v>
      </c>
      <c r="Q94" s="3"/>
      <c r="R94" s="3"/>
    </row>
    <row r="95" spans="1:18" customFormat="1" ht="12.6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4">
        <f t="shared" si="9"/>
        <v>0</v>
      </c>
      <c r="Q95" s="3"/>
      <c r="R95" s="3"/>
    </row>
    <row r="96" spans="1:18" customFormat="1" ht="12.6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4">
        <f t="shared" si="9"/>
        <v>0</v>
      </c>
      <c r="Q96" s="3"/>
      <c r="R96" s="3"/>
    </row>
    <row r="97" spans="1:18" customFormat="1" ht="12.6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4">
        <f t="shared" si="9"/>
        <v>0</v>
      </c>
      <c r="Q97" s="3"/>
      <c r="R97" s="3"/>
    </row>
    <row r="98" spans="1:18" customFormat="1" ht="12.6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4">
        <f t="shared" si="9"/>
        <v>0</v>
      </c>
      <c r="Q98" s="3"/>
      <c r="R98" s="3"/>
    </row>
    <row r="99" spans="1:18" customFormat="1" ht="12.6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4">
        <f t="shared" si="9"/>
        <v>0</v>
      </c>
      <c r="Q99" s="3"/>
      <c r="R99" s="3"/>
    </row>
    <row r="100" spans="1:18" customFormat="1" ht="12.6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4">
        <f t="shared" si="9"/>
        <v>0</v>
      </c>
      <c r="Q100" s="3"/>
      <c r="R100" s="3"/>
    </row>
    <row r="101" spans="1:18" customFormat="1" ht="12.6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4">
        <f t="shared" si="9"/>
        <v>0</v>
      </c>
      <c r="Q101" s="3"/>
      <c r="R101" s="3"/>
    </row>
    <row r="102" spans="1:18" customFormat="1" ht="12.6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4">
        <f t="shared" si="9"/>
        <v>0</v>
      </c>
      <c r="Q102" s="3"/>
      <c r="R102" s="3"/>
    </row>
    <row r="103" spans="1:18" customFormat="1" ht="12.6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4">
        <f t="shared" si="9"/>
        <v>0</v>
      </c>
      <c r="Q103" s="3"/>
      <c r="R103" s="3"/>
    </row>
    <row r="104" spans="1:18" customFormat="1" ht="12.6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4">
        <f t="shared" si="9"/>
        <v>0</v>
      </c>
      <c r="Q104" s="3"/>
      <c r="R104" s="3"/>
    </row>
    <row r="105" spans="1:18" customFormat="1" ht="12.6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4">
        <f t="shared" si="9"/>
        <v>0</v>
      </c>
      <c r="Q105" s="3"/>
      <c r="R105" s="3"/>
    </row>
    <row r="106" spans="1:18" customFormat="1" ht="12.6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4">
        <f t="shared" si="9"/>
        <v>0</v>
      </c>
      <c r="Q106" s="3"/>
      <c r="R106" s="3"/>
    </row>
    <row r="107" spans="1:18" customFormat="1" ht="12.6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4">
        <f t="shared" si="9"/>
        <v>0</v>
      </c>
      <c r="Q107" s="3"/>
      <c r="R107" s="3"/>
    </row>
    <row r="108" spans="1:18" customFormat="1" ht="12.6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4">
        <f t="shared" si="9"/>
        <v>0</v>
      </c>
      <c r="Q108" s="3"/>
      <c r="R108" s="3"/>
    </row>
    <row r="109" spans="1:18" customFormat="1" ht="12.6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4">
        <f t="shared" si="9"/>
        <v>0</v>
      </c>
      <c r="Q109" s="3"/>
      <c r="R109" s="3"/>
    </row>
    <row r="110" spans="1:18" customFormat="1" ht="12.6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4">
        <f t="shared" si="9"/>
        <v>0</v>
      </c>
      <c r="Q110" s="3"/>
      <c r="R110" s="3"/>
    </row>
    <row r="111" spans="1:18" customFormat="1" ht="12.6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4">
        <f t="shared" si="9"/>
        <v>0</v>
      </c>
      <c r="Q111" s="3"/>
      <c r="R111" s="3"/>
    </row>
    <row r="112" spans="1:18" customFormat="1" ht="12.6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4">
        <f t="shared" si="9"/>
        <v>0</v>
      </c>
      <c r="Q112" s="3"/>
      <c r="R112" s="3"/>
    </row>
    <row r="113" spans="1:18" customFormat="1" ht="12.6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4">
        <f t="shared" si="9"/>
        <v>0</v>
      </c>
      <c r="Q113" s="3"/>
      <c r="R113" s="3"/>
    </row>
    <row r="114" spans="1:18" customFormat="1" ht="12.6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4">
        <f t="shared" si="9"/>
        <v>0</v>
      </c>
      <c r="Q114" s="3"/>
      <c r="R114" s="3"/>
    </row>
    <row r="115" spans="1:18" customFormat="1" ht="12.6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4">
        <f t="shared" si="9"/>
        <v>0</v>
      </c>
      <c r="Q115" s="3"/>
      <c r="R115" s="3"/>
    </row>
    <row r="116" spans="1:18" customFormat="1" ht="12.6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4">
        <f t="shared" si="9"/>
        <v>0</v>
      </c>
      <c r="Q116" s="3"/>
      <c r="R116" s="3"/>
    </row>
    <row r="117" spans="1:18" customFormat="1" ht="12.6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4">
        <f t="shared" si="9"/>
        <v>0</v>
      </c>
      <c r="Q117" s="3"/>
      <c r="R117" s="3"/>
    </row>
    <row r="118" spans="1:18" customFormat="1" ht="12.6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4">
        <f t="shared" si="9"/>
        <v>0</v>
      </c>
      <c r="Q118" s="3"/>
      <c r="R118" s="3"/>
    </row>
    <row r="119" spans="1:18" customFormat="1" ht="12.6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4">
        <f t="shared" si="9"/>
        <v>0</v>
      </c>
      <c r="Q119" s="3"/>
      <c r="R119" s="3"/>
    </row>
    <row r="120" spans="1:18" customFormat="1" ht="12.6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4">
        <f t="shared" si="9"/>
        <v>0</v>
      </c>
      <c r="Q120" s="3"/>
      <c r="R120" s="3"/>
    </row>
    <row r="121" spans="1:18" customFormat="1" ht="12.6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4">
        <f t="shared" si="9"/>
        <v>0</v>
      </c>
      <c r="Q121" s="3"/>
      <c r="R121" s="3"/>
    </row>
    <row r="122" spans="1:18" customFormat="1" ht="12.6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4">
        <f t="shared" si="9"/>
        <v>0</v>
      </c>
      <c r="Q122" s="3"/>
      <c r="R122" s="3"/>
    </row>
    <row r="123" spans="1:18" customFormat="1" ht="12.6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4">
        <f t="shared" si="9"/>
        <v>0</v>
      </c>
      <c r="Q123" s="3"/>
      <c r="R123" s="3"/>
    </row>
    <row r="124" spans="1:18" customFormat="1" ht="12.6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4">
        <f t="shared" si="9"/>
        <v>0</v>
      </c>
      <c r="Q124" s="3"/>
      <c r="R124" s="3"/>
    </row>
    <row r="125" spans="1:18" customFormat="1" ht="12.6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4">
        <f t="shared" si="9"/>
        <v>0</v>
      </c>
      <c r="Q125" s="3"/>
      <c r="R125" s="3"/>
    </row>
    <row r="126" spans="1:18" customFormat="1" ht="12.6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4">
        <f t="shared" si="9"/>
        <v>0</v>
      </c>
      <c r="Q126" s="3"/>
      <c r="R126" s="3"/>
    </row>
    <row r="127" spans="1:18" customFormat="1" ht="12.6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4">
        <f t="shared" si="9"/>
        <v>0</v>
      </c>
      <c r="Q127" s="3"/>
      <c r="R127" s="3"/>
    </row>
    <row r="128" spans="1:18" customFormat="1" ht="15" customHeight="1" x14ac:dyDescent="0.25">
      <c r="A128" s="3"/>
      <c r="P128" s="35">
        <f t="shared" si="9"/>
        <v>0</v>
      </c>
    </row>
    <row r="129" spans="1:16" customFormat="1" ht="15" customHeight="1" x14ac:dyDescent="0.25">
      <c r="A129" s="3"/>
      <c r="P129" s="35">
        <f t="shared" si="9"/>
        <v>0</v>
      </c>
    </row>
    <row r="130" spans="1:16" customFormat="1" ht="15" customHeight="1" x14ac:dyDescent="0.25">
      <c r="A130" s="3"/>
      <c r="P130" s="35">
        <f t="shared" si="9"/>
        <v>0</v>
      </c>
    </row>
    <row r="131" spans="1:16" customFormat="1" ht="15" customHeight="1" x14ac:dyDescent="0.25">
      <c r="A131" s="3"/>
      <c r="P131" s="35">
        <f t="shared" si="9"/>
        <v>0</v>
      </c>
    </row>
    <row r="132" spans="1:16" customFormat="1" ht="15" customHeight="1" x14ac:dyDescent="0.25">
      <c r="A132" s="3"/>
      <c r="P132" s="35">
        <f t="shared" si="9"/>
        <v>0</v>
      </c>
    </row>
    <row r="133" spans="1:16" customFormat="1" ht="15" customHeight="1" x14ac:dyDescent="0.25">
      <c r="A133" s="3"/>
      <c r="P133" s="35">
        <f t="shared" si="9"/>
        <v>0</v>
      </c>
    </row>
    <row r="134" spans="1:16" customFormat="1" ht="12.6" x14ac:dyDescent="0.25">
      <c r="A134" s="3"/>
      <c r="P134" s="35">
        <f t="shared" si="9"/>
        <v>0</v>
      </c>
    </row>
    <row r="135" spans="1:16" customFormat="1" ht="12.6" x14ac:dyDescent="0.25">
      <c r="A135" s="3"/>
      <c r="P135" s="35">
        <f t="shared" si="9"/>
        <v>0</v>
      </c>
    </row>
    <row r="136" spans="1:16" customFormat="1" ht="12.6" x14ac:dyDescent="0.25">
      <c r="A136" s="3"/>
      <c r="P136" s="35">
        <f t="shared" si="9"/>
        <v>0</v>
      </c>
    </row>
    <row r="137" spans="1:16" customFormat="1" ht="12.6" x14ac:dyDescent="0.25">
      <c r="A137" s="3"/>
      <c r="P137" s="35">
        <f t="shared" si="9"/>
        <v>0</v>
      </c>
    </row>
    <row r="138" spans="1:16" customFormat="1" ht="12.6" x14ac:dyDescent="0.25">
      <c r="A138" s="3"/>
      <c r="P138" s="35">
        <f t="shared" si="9"/>
        <v>0</v>
      </c>
    </row>
    <row r="139" spans="1:16" customFormat="1" ht="12.6" x14ac:dyDescent="0.25">
      <c r="A139" s="3"/>
      <c r="P139" s="35">
        <f t="shared" si="9"/>
        <v>0</v>
      </c>
    </row>
    <row r="140" spans="1:16" customFormat="1" ht="12.6" x14ac:dyDescent="0.25">
      <c r="A140" s="3"/>
    </row>
    <row r="141" spans="1:16" customFormat="1" ht="12.6" x14ac:dyDescent="0.25">
      <c r="A141" s="3"/>
    </row>
    <row r="142" spans="1:16" customFormat="1" ht="12.6" x14ac:dyDescent="0.25">
      <c r="A142" s="3"/>
    </row>
    <row r="143" spans="1:16" customFormat="1" ht="12.6" x14ac:dyDescent="0.25">
      <c r="A143" s="3"/>
    </row>
    <row r="144" spans="1:16" customFormat="1" ht="12.6" x14ac:dyDescent="0.25">
      <c r="A144" s="3"/>
    </row>
    <row r="145" spans="1:1" customFormat="1" ht="12.6" x14ac:dyDescent="0.25">
      <c r="A145" s="3"/>
    </row>
    <row r="146" spans="1:1" customFormat="1" ht="12.6" x14ac:dyDescent="0.25">
      <c r="A146" s="3"/>
    </row>
    <row r="147" spans="1:1" customFormat="1" ht="12.6" x14ac:dyDescent="0.25">
      <c r="A147" s="3"/>
    </row>
    <row r="148" spans="1:1" customFormat="1" ht="12.6" x14ac:dyDescent="0.25">
      <c r="A148" s="3"/>
    </row>
    <row r="149" spans="1:1" customFormat="1" ht="12.6" x14ac:dyDescent="0.25">
      <c r="A149" s="3"/>
    </row>
    <row r="150" spans="1:1" customFormat="1" ht="12.6" x14ac:dyDescent="0.25">
      <c r="A150" s="3"/>
    </row>
    <row r="151" spans="1:1" customFormat="1" ht="12.6" x14ac:dyDescent="0.25">
      <c r="A151" s="3"/>
    </row>
    <row r="152" spans="1:1" customFormat="1" ht="12.6" x14ac:dyDescent="0.25">
      <c r="A152" s="3"/>
    </row>
    <row r="153" spans="1:1" customFormat="1" ht="12.6" x14ac:dyDescent="0.25">
      <c r="A153" s="3"/>
    </row>
    <row r="154" spans="1:1" customFormat="1" ht="12.6" x14ac:dyDescent="0.25">
      <c r="A154" s="3"/>
    </row>
    <row r="155" spans="1:1" customFormat="1" ht="12.6" x14ac:dyDescent="0.25">
      <c r="A155" s="3"/>
    </row>
    <row r="156" spans="1:1" customFormat="1" ht="12.6" x14ac:dyDescent="0.25">
      <c r="A156" s="3"/>
    </row>
    <row r="157" spans="1:1" customFormat="1" ht="12.6" x14ac:dyDescent="0.25">
      <c r="A157" s="3"/>
    </row>
    <row r="158" spans="1:1" customFormat="1" ht="12.6" x14ac:dyDescent="0.25">
      <c r="A158" s="3"/>
    </row>
    <row r="159" spans="1:1" customFormat="1" ht="12.6" x14ac:dyDescent="0.25">
      <c r="A159" s="3"/>
    </row>
    <row r="160" spans="1:1" customFormat="1" ht="12.6" x14ac:dyDescent="0.25">
      <c r="A160" s="3"/>
    </row>
    <row r="161" spans="1:1" customFormat="1" ht="12.6" x14ac:dyDescent="0.25">
      <c r="A161" s="3"/>
    </row>
    <row r="162" spans="1:1" customFormat="1" ht="12.6" x14ac:dyDescent="0.25">
      <c r="A162" s="3"/>
    </row>
    <row r="163" spans="1:1" customFormat="1" ht="12.6" x14ac:dyDescent="0.25">
      <c r="A163" s="3"/>
    </row>
    <row r="164" spans="1:1" customFormat="1" ht="12.6" x14ac:dyDescent="0.25">
      <c r="A164" s="3"/>
    </row>
    <row r="165" spans="1:1" customFormat="1" ht="12.6" x14ac:dyDescent="0.25">
      <c r="A165" s="3"/>
    </row>
    <row r="166" spans="1:1" customFormat="1" ht="12.6" x14ac:dyDescent="0.25">
      <c r="A166" s="3"/>
    </row>
    <row r="167" spans="1:1" customFormat="1" ht="12.6" x14ac:dyDescent="0.25">
      <c r="A167" s="3"/>
    </row>
    <row r="168" spans="1:1" customFormat="1" ht="12.6" x14ac:dyDescent="0.25">
      <c r="A168" s="3"/>
    </row>
    <row r="169" spans="1:1" customFormat="1" ht="12.6" x14ac:dyDescent="0.25">
      <c r="A169" s="3"/>
    </row>
    <row r="170" spans="1:1" customFormat="1" ht="12.6" x14ac:dyDescent="0.25">
      <c r="A170" s="3"/>
    </row>
    <row r="171" spans="1:1" customFormat="1" ht="12.6" x14ac:dyDescent="0.25">
      <c r="A171" s="3"/>
    </row>
    <row r="172" spans="1:1" customFormat="1" ht="14.25" customHeight="1" x14ac:dyDescent="0.25">
      <c r="A172" s="3"/>
    </row>
    <row r="173" spans="1:1" customFormat="1" ht="12.6" x14ac:dyDescent="0.25">
      <c r="A173" s="3"/>
    </row>
    <row r="174" spans="1:1" customFormat="1" ht="12.6" x14ac:dyDescent="0.25">
      <c r="A174" s="3"/>
    </row>
    <row r="175" spans="1:1" customFormat="1" ht="12.6" x14ac:dyDescent="0.25">
      <c r="A175" s="3"/>
    </row>
    <row r="176" spans="1:1" customFormat="1" ht="12.6" x14ac:dyDescent="0.25">
      <c r="A176" s="3"/>
    </row>
    <row r="177" spans="1:1" customFormat="1" ht="12.6" x14ac:dyDescent="0.25">
      <c r="A177" s="3"/>
    </row>
    <row r="178" spans="1:1" customFormat="1" ht="12.6" x14ac:dyDescent="0.25">
      <c r="A178" s="3"/>
    </row>
    <row r="179" spans="1:1" customFormat="1" ht="12.6" x14ac:dyDescent="0.25">
      <c r="A179" s="3"/>
    </row>
    <row r="180" spans="1:1" customFormat="1" ht="12.6" x14ac:dyDescent="0.25">
      <c r="A180" s="3"/>
    </row>
    <row r="181" spans="1:1" customFormat="1" ht="12.6" x14ac:dyDescent="0.25">
      <c r="A181" s="3"/>
    </row>
    <row r="182" spans="1:1" customFormat="1" ht="12.6" x14ac:dyDescent="0.25">
      <c r="A182" s="3"/>
    </row>
    <row r="183" spans="1:1" customFormat="1" ht="12.6" x14ac:dyDescent="0.25">
      <c r="A183" s="3"/>
    </row>
    <row r="184" spans="1:1" customFormat="1" ht="12.6" x14ac:dyDescent="0.25">
      <c r="A184" s="3"/>
    </row>
    <row r="185" spans="1:1" customFormat="1" ht="12.6" x14ac:dyDescent="0.25">
      <c r="A185" s="3"/>
    </row>
    <row r="186" spans="1:1" customFormat="1" ht="12.6" x14ac:dyDescent="0.25">
      <c r="A186" s="3"/>
    </row>
    <row r="187" spans="1:1" customFormat="1" ht="15" customHeight="1" x14ac:dyDescent="0.25">
      <c r="A187" s="3"/>
    </row>
    <row r="188" spans="1:1" customFormat="1" ht="15" customHeight="1" x14ac:dyDescent="0.25">
      <c r="A188" s="3"/>
    </row>
    <row r="189" spans="1:1" customFormat="1" ht="15" customHeight="1" x14ac:dyDescent="0.25">
      <c r="A189" s="3"/>
    </row>
    <row r="190" spans="1:1" customFormat="1" ht="15" customHeight="1" x14ac:dyDescent="0.25">
      <c r="A190" s="3"/>
    </row>
    <row r="191" spans="1:1" customFormat="1" ht="15" customHeight="1" x14ac:dyDescent="0.25">
      <c r="A191" s="3"/>
    </row>
    <row r="192" spans="1:1" customFormat="1" ht="15" customHeight="1" x14ac:dyDescent="0.25">
      <c r="A192" s="3"/>
    </row>
    <row r="193" spans="1:1" customFormat="1" ht="15" customHeight="1" x14ac:dyDescent="0.25">
      <c r="A193" s="3"/>
    </row>
    <row r="194" spans="1:1" customFormat="1" ht="15" customHeight="1" x14ac:dyDescent="0.25">
      <c r="A194" s="3"/>
    </row>
    <row r="195" spans="1:1" customFormat="1" ht="15" customHeight="1" x14ac:dyDescent="0.25">
      <c r="A195" s="3"/>
    </row>
    <row r="196" spans="1:1" customFormat="1" ht="15" customHeight="1" x14ac:dyDescent="0.25">
      <c r="A196" s="3"/>
    </row>
    <row r="197" spans="1:1" customFormat="1" ht="15" customHeight="1" x14ac:dyDescent="0.25">
      <c r="A197" s="3"/>
    </row>
    <row r="198" spans="1:1" customFormat="1" ht="12.6" x14ac:dyDescent="0.25">
      <c r="A198" s="3"/>
    </row>
    <row r="199" spans="1:1" customFormat="1" ht="12.6" x14ac:dyDescent="0.25">
      <c r="A199" s="3"/>
    </row>
    <row r="200" spans="1:1" customFormat="1" ht="12.6" x14ac:dyDescent="0.25">
      <c r="A200" s="3"/>
    </row>
    <row r="201" spans="1:1" customFormat="1" ht="12.6" x14ac:dyDescent="0.25">
      <c r="A201" s="3"/>
    </row>
    <row r="202" spans="1:1" customFormat="1" ht="12.6" x14ac:dyDescent="0.25">
      <c r="A202" s="3"/>
    </row>
    <row r="203" spans="1:1" customFormat="1" ht="12.6" x14ac:dyDescent="0.25">
      <c r="A203" s="3"/>
    </row>
    <row r="204" spans="1:1" customFormat="1" ht="12.6" x14ac:dyDescent="0.25">
      <c r="A204" s="3"/>
    </row>
    <row r="205" spans="1:1" customFormat="1" ht="12.6" x14ac:dyDescent="0.25">
      <c r="A205" s="3"/>
    </row>
    <row r="206" spans="1:1" customFormat="1" ht="12.6" x14ac:dyDescent="0.25">
      <c r="A206" s="3"/>
    </row>
    <row r="207" spans="1:1" customFormat="1" ht="12.6" x14ac:dyDescent="0.25">
      <c r="A207" s="3"/>
    </row>
    <row r="208" spans="1:1" customFormat="1" ht="12.6" x14ac:dyDescent="0.25">
      <c r="A208" s="3"/>
    </row>
    <row r="209" spans="1:1" customFormat="1" ht="12.6" x14ac:dyDescent="0.25">
      <c r="A209" s="3"/>
    </row>
    <row r="210" spans="1:1" customFormat="1" ht="12.6" x14ac:dyDescent="0.25">
      <c r="A210" s="3"/>
    </row>
    <row r="211" spans="1:1" customFormat="1" ht="12.6" x14ac:dyDescent="0.25">
      <c r="A211" s="3"/>
    </row>
    <row r="212" spans="1:1" customFormat="1" ht="12.6" x14ac:dyDescent="0.25">
      <c r="A212" s="3"/>
    </row>
    <row r="213" spans="1:1" customFormat="1" ht="12.6" x14ac:dyDescent="0.25">
      <c r="A213" s="3"/>
    </row>
    <row r="214" spans="1:1" customFormat="1" ht="12.6" x14ac:dyDescent="0.25">
      <c r="A214" s="3"/>
    </row>
    <row r="215" spans="1:1" customFormat="1" ht="12.6" x14ac:dyDescent="0.25">
      <c r="A215" s="3"/>
    </row>
    <row r="216" spans="1:1" customFormat="1" ht="12.6" x14ac:dyDescent="0.25">
      <c r="A216" s="3"/>
    </row>
    <row r="217" spans="1:1" customFormat="1" ht="12.6" x14ac:dyDescent="0.25">
      <c r="A217" s="3"/>
    </row>
    <row r="218" spans="1:1" customFormat="1" ht="12.6" x14ac:dyDescent="0.25">
      <c r="A218" s="3"/>
    </row>
    <row r="219" spans="1:1" customFormat="1" ht="12.6" x14ac:dyDescent="0.25">
      <c r="A219" s="3"/>
    </row>
    <row r="220" spans="1:1" customFormat="1" ht="12.6" x14ac:dyDescent="0.25">
      <c r="A220" s="3"/>
    </row>
    <row r="221" spans="1:1" customFormat="1" ht="12.6" x14ac:dyDescent="0.25">
      <c r="A221" s="3"/>
    </row>
    <row r="222" spans="1:1" customFormat="1" ht="12.6" x14ac:dyDescent="0.25">
      <c r="A222" s="3"/>
    </row>
    <row r="223" spans="1:1" customFormat="1" ht="12.6" x14ac:dyDescent="0.25">
      <c r="A223" s="3"/>
    </row>
    <row r="224" spans="1:1" customFormat="1" ht="12.6" x14ac:dyDescent="0.25">
      <c r="A224" s="3"/>
    </row>
    <row r="225" spans="1:1" customFormat="1" ht="12.6" x14ac:dyDescent="0.25">
      <c r="A225" s="3"/>
    </row>
    <row r="226" spans="1:1" customFormat="1" ht="12.6" x14ac:dyDescent="0.25">
      <c r="A226" s="3"/>
    </row>
    <row r="227" spans="1:1" customFormat="1" ht="12.6" x14ac:dyDescent="0.25">
      <c r="A227" s="3"/>
    </row>
    <row r="228" spans="1:1" customFormat="1" ht="12.6" x14ac:dyDescent="0.25">
      <c r="A228" s="3"/>
    </row>
    <row r="229" spans="1:1" customFormat="1" ht="12.6" x14ac:dyDescent="0.25">
      <c r="A229" s="3"/>
    </row>
    <row r="230" spans="1:1" customFormat="1" ht="12.6" x14ac:dyDescent="0.25">
      <c r="A230" s="3"/>
    </row>
    <row r="231" spans="1:1" customFormat="1" ht="12.6" x14ac:dyDescent="0.25">
      <c r="A231" s="3"/>
    </row>
    <row r="232" spans="1:1" customFormat="1" ht="12.6" x14ac:dyDescent="0.25">
      <c r="A232" s="3"/>
    </row>
    <row r="233" spans="1:1" customFormat="1" ht="12.6" x14ac:dyDescent="0.25">
      <c r="A233" s="3"/>
    </row>
    <row r="234" spans="1:1" customFormat="1" ht="12.6" x14ac:dyDescent="0.25">
      <c r="A234" s="3"/>
    </row>
    <row r="235" spans="1:1" customFormat="1" ht="12.6" x14ac:dyDescent="0.25">
      <c r="A235" s="3"/>
    </row>
    <row r="236" spans="1:1" customFormat="1" ht="12.6" x14ac:dyDescent="0.25">
      <c r="A236" s="3"/>
    </row>
    <row r="237" spans="1:1" customFormat="1" ht="12.6" x14ac:dyDescent="0.25">
      <c r="A237" s="3"/>
    </row>
    <row r="238" spans="1:1" customFormat="1" ht="12.6" x14ac:dyDescent="0.25">
      <c r="A238" s="3"/>
    </row>
    <row r="239" spans="1:1" customFormat="1" ht="12.6" x14ac:dyDescent="0.25">
      <c r="A239" s="3"/>
    </row>
    <row r="240" spans="1:1" customFormat="1" ht="12.6" x14ac:dyDescent="0.25">
      <c r="A240" s="3"/>
    </row>
    <row r="241" spans="1:1" customFormat="1" ht="12.6" x14ac:dyDescent="0.25">
      <c r="A241" s="3"/>
    </row>
    <row r="242" spans="1:1" customFormat="1" ht="12.6" x14ac:dyDescent="0.25">
      <c r="A242" s="3"/>
    </row>
    <row r="243" spans="1:1" customFormat="1" ht="12.6" x14ac:dyDescent="0.25">
      <c r="A243" s="3"/>
    </row>
    <row r="244" spans="1:1" customFormat="1" ht="12.6" x14ac:dyDescent="0.25">
      <c r="A244" s="3"/>
    </row>
    <row r="245" spans="1:1" customFormat="1" ht="12.6" x14ac:dyDescent="0.25">
      <c r="A245" s="3"/>
    </row>
    <row r="246" spans="1:1" customFormat="1" ht="12.6" x14ac:dyDescent="0.25">
      <c r="A246" s="3"/>
    </row>
    <row r="247" spans="1:1" customFormat="1" ht="12.6" x14ac:dyDescent="0.25">
      <c r="A247" s="3"/>
    </row>
    <row r="248" spans="1:1" customFormat="1" ht="12.6" x14ac:dyDescent="0.25">
      <c r="A248" s="3"/>
    </row>
    <row r="249" spans="1:1" customFormat="1" ht="12.6" x14ac:dyDescent="0.25">
      <c r="A249" s="3"/>
    </row>
    <row r="250" spans="1:1" customFormat="1" ht="12.6" x14ac:dyDescent="0.25">
      <c r="A250" s="3"/>
    </row>
    <row r="251" spans="1:1" customFormat="1" ht="12.6" x14ac:dyDescent="0.25">
      <c r="A251" s="3"/>
    </row>
    <row r="252" spans="1:1" customFormat="1" ht="12.6" x14ac:dyDescent="0.25">
      <c r="A252" s="3"/>
    </row>
    <row r="253" spans="1:1" customFormat="1" ht="12.6" x14ac:dyDescent="0.25">
      <c r="A253" s="3"/>
    </row>
    <row r="254" spans="1:1" customFormat="1" ht="12.6" x14ac:dyDescent="0.25">
      <c r="A254" s="3"/>
    </row>
    <row r="255" spans="1:1" customFormat="1" ht="12.6" x14ac:dyDescent="0.25">
      <c r="A255" s="3"/>
    </row>
    <row r="256" spans="1:1" customFormat="1" ht="12.6" x14ac:dyDescent="0.25">
      <c r="A256" s="3"/>
    </row>
    <row r="257" spans="1:1" customFormat="1" ht="12.6" x14ac:dyDescent="0.25">
      <c r="A257" s="3"/>
    </row>
    <row r="258" spans="1:1" customFormat="1" ht="12.6" x14ac:dyDescent="0.25">
      <c r="A258" s="3"/>
    </row>
    <row r="259" spans="1:1" customFormat="1" ht="12.6" x14ac:dyDescent="0.25">
      <c r="A259" s="3"/>
    </row>
    <row r="260" spans="1:1" customFormat="1" ht="12.6" x14ac:dyDescent="0.25">
      <c r="A260" s="3"/>
    </row>
    <row r="261" spans="1:1" customFormat="1" ht="12.6" x14ac:dyDescent="0.25">
      <c r="A261" s="3"/>
    </row>
    <row r="262" spans="1:1" customFormat="1" ht="12.6" x14ac:dyDescent="0.25">
      <c r="A262" s="3"/>
    </row>
    <row r="263" spans="1:1" customFormat="1" ht="12.6" x14ac:dyDescent="0.25">
      <c r="A263" s="3"/>
    </row>
    <row r="264" spans="1:1" customFormat="1" ht="12.6" x14ac:dyDescent="0.25">
      <c r="A264" s="3"/>
    </row>
    <row r="265" spans="1:1" customFormat="1" ht="12.6" x14ac:dyDescent="0.25">
      <c r="A265" s="3"/>
    </row>
    <row r="266" spans="1:1" customFormat="1" ht="12.6" x14ac:dyDescent="0.25">
      <c r="A266" s="3"/>
    </row>
    <row r="267" spans="1:1" customFormat="1" ht="12.6" x14ac:dyDescent="0.25">
      <c r="A267" s="3"/>
    </row>
    <row r="268" spans="1:1" customFormat="1" ht="12.6" x14ac:dyDescent="0.25">
      <c r="A268" s="3"/>
    </row>
    <row r="269" spans="1:1" customFormat="1" ht="12.6" x14ac:dyDescent="0.25">
      <c r="A269" s="3"/>
    </row>
    <row r="270" spans="1:1" customFormat="1" ht="12.6" x14ac:dyDescent="0.25">
      <c r="A270" s="3"/>
    </row>
    <row r="271" spans="1:1" customFormat="1" ht="12.6" x14ac:dyDescent="0.25">
      <c r="A271" s="3"/>
    </row>
    <row r="272" spans="1:1" customFormat="1" ht="12.6" x14ac:dyDescent="0.25">
      <c r="A272" s="3"/>
    </row>
    <row r="273" spans="1:1" customFormat="1" ht="12.6" x14ac:dyDescent="0.25">
      <c r="A273" s="3"/>
    </row>
    <row r="274" spans="1:1" customFormat="1" ht="12.6" x14ac:dyDescent="0.25">
      <c r="A274" s="3"/>
    </row>
    <row r="275" spans="1:1" customFormat="1" ht="12.6" x14ac:dyDescent="0.25">
      <c r="A275" s="3"/>
    </row>
    <row r="276" spans="1:1" customFormat="1" ht="12.6" x14ac:dyDescent="0.25">
      <c r="A276" s="3"/>
    </row>
    <row r="277" spans="1:1" customFormat="1" ht="12.6" x14ac:dyDescent="0.25">
      <c r="A277" s="3"/>
    </row>
    <row r="278" spans="1:1" customFormat="1" ht="12.6" x14ac:dyDescent="0.25">
      <c r="A278" s="3"/>
    </row>
    <row r="279" spans="1:1" customFormat="1" ht="12.6" x14ac:dyDescent="0.25">
      <c r="A279" s="3"/>
    </row>
    <row r="280" spans="1:1" customFormat="1" ht="12.6" x14ac:dyDescent="0.25">
      <c r="A280" s="3"/>
    </row>
    <row r="281" spans="1:1" customFormat="1" ht="12.6" x14ac:dyDescent="0.25">
      <c r="A281" s="3"/>
    </row>
    <row r="282" spans="1:1" customFormat="1" ht="12.6" x14ac:dyDescent="0.25">
      <c r="A282" s="3"/>
    </row>
    <row r="283" spans="1:1" customFormat="1" ht="12.6" x14ac:dyDescent="0.25">
      <c r="A283" s="3"/>
    </row>
    <row r="284" spans="1:1" customFormat="1" ht="12.6" x14ac:dyDescent="0.25">
      <c r="A284" s="3"/>
    </row>
    <row r="285" spans="1:1" customFormat="1" ht="12.6" x14ac:dyDescent="0.25">
      <c r="A285" s="3"/>
    </row>
    <row r="286" spans="1:1" customFormat="1" ht="12.6" x14ac:dyDescent="0.25">
      <c r="A286" s="3"/>
    </row>
    <row r="287" spans="1:1" customFormat="1" ht="12.6" x14ac:dyDescent="0.25">
      <c r="A287" s="3"/>
    </row>
    <row r="288" spans="1:1" customFormat="1" ht="12.6" x14ac:dyDescent="0.25">
      <c r="A288" s="3"/>
    </row>
    <row r="289" spans="1:1" customFormat="1" ht="12.6" x14ac:dyDescent="0.25">
      <c r="A289" s="3"/>
    </row>
    <row r="290" spans="1:1" customFormat="1" ht="12.6" x14ac:dyDescent="0.25">
      <c r="A290" s="3"/>
    </row>
    <row r="291" spans="1:1" customFormat="1" ht="12.6" x14ac:dyDescent="0.25">
      <c r="A291" s="3"/>
    </row>
    <row r="292" spans="1:1" customFormat="1" ht="12.6" x14ac:dyDescent="0.25">
      <c r="A292" s="3"/>
    </row>
    <row r="293" spans="1:1" customFormat="1" ht="12.6" x14ac:dyDescent="0.25">
      <c r="A293" s="3"/>
    </row>
    <row r="294" spans="1:1" customFormat="1" ht="12.6" x14ac:dyDescent="0.25">
      <c r="A294" s="3"/>
    </row>
    <row r="295" spans="1:1" customFormat="1" ht="12.6" x14ac:dyDescent="0.25">
      <c r="A295" s="3"/>
    </row>
    <row r="296" spans="1:1" customFormat="1" ht="12.6" x14ac:dyDescent="0.25">
      <c r="A296" s="3"/>
    </row>
    <row r="297" spans="1:1" customFormat="1" ht="12.6" x14ac:dyDescent="0.25">
      <c r="A297" s="3"/>
    </row>
    <row r="298" spans="1:1" customFormat="1" ht="12.6" x14ac:dyDescent="0.25">
      <c r="A298" s="3"/>
    </row>
    <row r="299" spans="1:1" customFormat="1" ht="12.6" x14ac:dyDescent="0.25">
      <c r="A299" s="3"/>
    </row>
    <row r="300" spans="1:1" customFormat="1" ht="12.6" x14ac:dyDescent="0.25">
      <c r="A300" s="3"/>
    </row>
    <row r="301" spans="1:1" customFormat="1" ht="12.6" x14ac:dyDescent="0.25">
      <c r="A301" s="3"/>
    </row>
    <row r="302" spans="1:1" customFormat="1" ht="12.6" x14ac:dyDescent="0.25">
      <c r="A302" s="3"/>
    </row>
    <row r="303" spans="1:1" customFormat="1" ht="12.6" x14ac:dyDescent="0.25">
      <c r="A303" s="3"/>
    </row>
    <row r="304" spans="1:1" customFormat="1" ht="12.6" x14ac:dyDescent="0.25">
      <c r="A304" s="3"/>
    </row>
    <row r="305" spans="1:1" customFormat="1" ht="12.6" x14ac:dyDescent="0.25">
      <c r="A305" s="3"/>
    </row>
    <row r="306" spans="1:1" customFormat="1" ht="12.6" x14ac:dyDescent="0.25">
      <c r="A306" s="3"/>
    </row>
    <row r="307" spans="1:1" customFormat="1" ht="12.6" x14ac:dyDescent="0.25">
      <c r="A307" s="3"/>
    </row>
    <row r="308" spans="1:1" customFormat="1" ht="12.6" x14ac:dyDescent="0.25">
      <c r="A308" s="3"/>
    </row>
    <row r="309" spans="1:1" customFormat="1" ht="12.6" x14ac:dyDescent="0.25">
      <c r="A309" s="3"/>
    </row>
    <row r="310" spans="1:1" customFormat="1" ht="12.6" x14ac:dyDescent="0.25">
      <c r="A310" s="3"/>
    </row>
    <row r="311" spans="1:1" customFormat="1" ht="12.6" x14ac:dyDescent="0.25">
      <c r="A311" s="3"/>
    </row>
    <row r="312" spans="1:1" customFormat="1" ht="12.6" x14ac:dyDescent="0.25">
      <c r="A312" s="3"/>
    </row>
    <row r="313" spans="1:1" customFormat="1" ht="12.6" x14ac:dyDescent="0.25">
      <c r="A313" s="3"/>
    </row>
    <row r="314" spans="1:1" customFormat="1" ht="12.6" x14ac:dyDescent="0.25">
      <c r="A314" s="3"/>
    </row>
    <row r="315" spans="1:1" customFormat="1" ht="12.6" x14ac:dyDescent="0.25">
      <c r="A315" s="3"/>
    </row>
    <row r="316" spans="1:1" customFormat="1" ht="12.6" x14ac:dyDescent="0.25">
      <c r="A316" s="3"/>
    </row>
    <row r="317" spans="1:1" customFormat="1" ht="12.6" x14ac:dyDescent="0.25">
      <c r="A317" s="3"/>
    </row>
    <row r="318" spans="1:1" customFormat="1" ht="12.6" x14ac:dyDescent="0.25">
      <c r="A318" s="3"/>
    </row>
    <row r="319" spans="1:1" customFormat="1" ht="12.6" x14ac:dyDescent="0.25">
      <c r="A319" s="3"/>
    </row>
    <row r="320" spans="1:1" customFormat="1" ht="12.6" x14ac:dyDescent="0.25">
      <c r="A320" s="3"/>
    </row>
    <row r="321" spans="1:1" customFormat="1" ht="12.6" x14ac:dyDescent="0.25">
      <c r="A321" s="3"/>
    </row>
    <row r="322" spans="1:1" customFormat="1" ht="12.6" x14ac:dyDescent="0.25">
      <c r="A322" s="3"/>
    </row>
    <row r="323" spans="1:1" customFormat="1" ht="12.6" x14ac:dyDescent="0.25">
      <c r="A323" s="3"/>
    </row>
    <row r="324" spans="1:1" customFormat="1" ht="12.6" x14ac:dyDescent="0.25">
      <c r="A324" s="3"/>
    </row>
    <row r="325" spans="1:1" customFormat="1" ht="12.6" x14ac:dyDescent="0.25">
      <c r="A325" s="3"/>
    </row>
    <row r="326" spans="1:1" customFormat="1" ht="12.6" x14ac:dyDescent="0.25">
      <c r="A326" s="3"/>
    </row>
    <row r="327" spans="1:1" customFormat="1" ht="12.6" x14ac:dyDescent="0.25">
      <c r="A327" s="3"/>
    </row>
    <row r="328" spans="1:1" customFormat="1" ht="12.6" x14ac:dyDescent="0.25">
      <c r="A328" s="3"/>
    </row>
    <row r="329" spans="1:1" customFormat="1" ht="12.6" x14ac:dyDescent="0.25">
      <c r="A329" s="3"/>
    </row>
    <row r="330" spans="1:1" customFormat="1" ht="12.6" x14ac:dyDescent="0.25">
      <c r="A330" s="3"/>
    </row>
    <row r="331" spans="1:1" customFormat="1" ht="12.6" x14ac:dyDescent="0.25">
      <c r="A331" s="3"/>
    </row>
    <row r="332" spans="1:1" customFormat="1" ht="12.6" x14ac:dyDescent="0.25">
      <c r="A332" s="3"/>
    </row>
    <row r="333" spans="1:1" customFormat="1" ht="12.6" x14ac:dyDescent="0.25">
      <c r="A333" s="3"/>
    </row>
    <row r="334" spans="1:1" customFormat="1" ht="12.6" x14ac:dyDescent="0.25">
      <c r="A334" s="3"/>
    </row>
    <row r="335" spans="1:1" customFormat="1" ht="12.6" x14ac:dyDescent="0.25">
      <c r="A335" s="3"/>
    </row>
    <row r="336" spans="1:1" customFormat="1" ht="12.6" x14ac:dyDescent="0.25">
      <c r="A336" s="3"/>
    </row>
    <row r="337" spans="1:1" customFormat="1" ht="12.6" x14ac:dyDescent="0.25">
      <c r="A337" s="3"/>
    </row>
    <row r="338" spans="1:1" customFormat="1" ht="12.6" x14ac:dyDescent="0.25">
      <c r="A338" s="3"/>
    </row>
    <row r="339" spans="1:1" customFormat="1" ht="12.6" x14ac:dyDescent="0.25">
      <c r="A339" s="3"/>
    </row>
    <row r="340" spans="1:1" customFormat="1" ht="12.6" x14ac:dyDescent="0.25">
      <c r="A340" s="3"/>
    </row>
    <row r="341" spans="1:1" customFormat="1" ht="12.6" x14ac:dyDescent="0.25">
      <c r="A341" s="3"/>
    </row>
    <row r="342" spans="1:1" customFormat="1" ht="12.6" x14ac:dyDescent="0.25">
      <c r="A342" s="3"/>
    </row>
    <row r="343" spans="1:1" customFormat="1" ht="12.6" x14ac:dyDescent="0.25">
      <c r="A343" s="3"/>
    </row>
    <row r="344" spans="1:1" customFormat="1" ht="12.6" x14ac:dyDescent="0.25">
      <c r="A344" s="3"/>
    </row>
    <row r="345" spans="1:1" customFormat="1" ht="12.6" x14ac:dyDescent="0.25">
      <c r="A345" s="3"/>
    </row>
    <row r="346" spans="1:1" customFormat="1" ht="12.6" x14ac:dyDescent="0.25">
      <c r="A346" s="3"/>
    </row>
    <row r="347" spans="1:1" customFormat="1" ht="12.6" x14ac:dyDescent="0.25">
      <c r="A347" s="3"/>
    </row>
    <row r="348" spans="1:1" customFormat="1" ht="12.6" x14ac:dyDescent="0.25">
      <c r="A348" s="3"/>
    </row>
    <row r="349" spans="1:1" customFormat="1" ht="12.6" x14ac:dyDescent="0.25">
      <c r="A349" s="3"/>
    </row>
    <row r="350" spans="1:1" customFormat="1" ht="12.6" x14ac:dyDescent="0.25">
      <c r="A350" s="3"/>
    </row>
    <row r="351" spans="1:1" customFormat="1" ht="12.6" x14ac:dyDescent="0.25">
      <c r="A351" s="3"/>
    </row>
    <row r="352" spans="1:1" customFormat="1" ht="12.6" x14ac:dyDescent="0.25">
      <c r="A352" s="3"/>
    </row>
    <row r="353" spans="1:1" customFormat="1" ht="12.6" x14ac:dyDescent="0.25">
      <c r="A353" s="3"/>
    </row>
    <row r="354" spans="1:1" customFormat="1" ht="12.6" x14ac:dyDescent="0.25">
      <c r="A354" s="3"/>
    </row>
    <row r="355" spans="1:1" customFormat="1" ht="12.6" x14ac:dyDescent="0.25">
      <c r="A355" s="3"/>
    </row>
    <row r="356" spans="1:1" customFormat="1" ht="12.6" x14ac:dyDescent="0.25">
      <c r="A356" s="3"/>
    </row>
    <row r="357" spans="1:1" customFormat="1" ht="12.6" x14ac:dyDescent="0.25">
      <c r="A357" s="3"/>
    </row>
    <row r="358" spans="1:1" customFormat="1" ht="12.6" x14ac:dyDescent="0.25">
      <c r="A358" s="3"/>
    </row>
    <row r="359" spans="1:1" customFormat="1" ht="12.6" x14ac:dyDescent="0.25">
      <c r="A359" s="3"/>
    </row>
    <row r="360" spans="1:1" customFormat="1" ht="12.6" x14ac:dyDescent="0.25">
      <c r="A360" s="3"/>
    </row>
    <row r="361" spans="1:1" customFormat="1" ht="12.6" x14ac:dyDescent="0.25">
      <c r="A361" s="3"/>
    </row>
    <row r="362" spans="1:1" customFormat="1" ht="12.6" x14ac:dyDescent="0.25">
      <c r="A362" s="3"/>
    </row>
    <row r="363" spans="1:1" customFormat="1" ht="12.6" x14ac:dyDescent="0.25">
      <c r="A363" s="3"/>
    </row>
    <row r="364" spans="1:1" customFormat="1" ht="12.6" x14ac:dyDescent="0.25">
      <c r="A364" s="3"/>
    </row>
    <row r="365" spans="1:1" customFormat="1" ht="12.6" x14ac:dyDescent="0.25">
      <c r="A365" s="3"/>
    </row>
    <row r="366" spans="1:1" customFormat="1" ht="12.6" x14ac:dyDescent="0.25">
      <c r="A366" s="3"/>
    </row>
    <row r="367" spans="1:1" customFormat="1" ht="12.6" x14ac:dyDescent="0.25">
      <c r="A367" s="3"/>
    </row>
    <row r="368" spans="1:1" customFormat="1" ht="12.6" x14ac:dyDescent="0.25">
      <c r="A368" s="3"/>
    </row>
    <row r="369" spans="1:1" customFormat="1" ht="12.6" x14ac:dyDescent="0.25">
      <c r="A369" s="3"/>
    </row>
    <row r="370" spans="1:1" customFormat="1" ht="12.6" x14ac:dyDescent="0.25">
      <c r="A370" s="3"/>
    </row>
    <row r="371" spans="1:1" customFormat="1" ht="12.6" x14ac:dyDescent="0.25">
      <c r="A371" s="3"/>
    </row>
    <row r="372" spans="1:1" customFormat="1" ht="12.6" x14ac:dyDescent="0.25">
      <c r="A372" s="3"/>
    </row>
    <row r="373" spans="1:1" customFormat="1" ht="12.6" x14ac:dyDescent="0.25">
      <c r="A373" s="3"/>
    </row>
    <row r="374" spans="1:1" customFormat="1" ht="12.6" x14ac:dyDescent="0.25">
      <c r="A374" s="3"/>
    </row>
    <row r="375" spans="1:1" customFormat="1" ht="12.6" x14ac:dyDescent="0.25">
      <c r="A375" s="3"/>
    </row>
    <row r="376" spans="1:1" customFormat="1" ht="12.6" x14ac:dyDescent="0.25">
      <c r="A376" s="3"/>
    </row>
    <row r="377" spans="1:1" customFormat="1" ht="12.6" x14ac:dyDescent="0.25">
      <c r="A377" s="3"/>
    </row>
    <row r="378" spans="1:1" customFormat="1" ht="12.6" x14ac:dyDescent="0.25">
      <c r="A378" s="3"/>
    </row>
    <row r="379" spans="1:1" customFormat="1" ht="12.6" x14ac:dyDescent="0.25">
      <c r="A379" s="3"/>
    </row>
    <row r="380" spans="1:1" customFormat="1" ht="12.6" x14ac:dyDescent="0.25">
      <c r="A380" s="3"/>
    </row>
    <row r="381" spans="1:1" customFormat="1" ht="12.6" x14ac:dyDescent="0.25">
      <c r="A381" s="3"/>
    </row>
    <row r="382" spans="1:1" customFormat="1" ht="12.6" x14ac:dyDescent="0.25">
      <c r="A382" s="3"/>
    </row>
    <row r="383" spans="1:1" customFormat="1" ht="12.6" x14ac:dyDescent="0.25">
      <c r="A383" s="3"/>
    </row>
    <row r="384" spans="1:1" customFormat="1" ht="12.6" x14ac:dyDescent="0.25">
      <c r="A384" s="3"/>
    </row>
    <row r="385" spans="1:1" customFormat="1" ht="12.6" x14ac:dyDescent="0.25">
      <c r="A385" s="3"/>
    </row>
    <row r="386" spans="1:1" customFormat="1" ht="12.6" x14ac:dyDescent="0.25">
      <c r="A386" s="3"/>
    </row>
    <row r="387" spans="1:1" customFormat="1" ht="12.6" x14ac:dyDescent="0.25">
      <c r="A387" s="3"/>
    </row>
    <row r="388" spans="1:1" customFormat="1" ht="12.6" x14ac:dyDescent="0.25">
      <c r="A388" s="3"/>
    </row>
    <row r="389" spans="1:1" customFormat="1" ht="12.6" x14ac:dyDescent="0.25">
      <c r="A389" s="3"/>
    </row>
    <row r="390" spans="1:1" customFormat="1" ht="12.6" x14ac:dyDescent="0.25">
      <c r="A390" s="3"/>
    </row>
    <row r="391" spans="1:1" customFormat="1" ht="12.6" x14ac:dyDescent="0.25">
      <c r="A391" s="3"/>
    </row>
    <row r="392" spans="1:1" customFormat="1" ht="12.6" x14ac:dyDescent="0.25">
      <c r="A392" s="3"/>
    </row>
    <row r="393" spans="1:1" customFormat="1" ht="12.6" x14ac:dyDescent="0.25">
      <c r="A393" s="3"/>
    </row>
    <row r="394" spans="1:1" customFormat="1" ht="12.6" x14ac:dyDescent="0.25">
      <c r="A394" s="3"/>
    </row>
    <row r="395" spans="1:1" customFormat="1" ht="12.6" x14ac:dyDescent="0.25">
      <c r="A395" s="3"/>
    </row>
    <row r="396" spans="1:1" customFormat="1" ht="12.6" x14ac:dyDescent="0.25">
      <c r="A396" s="3"/>
    </row>
    <row r="397" spans="1:1" customFormat="1" ht="12.6" x14ac:dyDescent="0.25">
      <c r="A397" s="3"/>
    </row>
    <row r="398" spans="1:1" customFormat="1" ht="12.6" x14ac:dyDescent="0.25">
      <c r="A398" s="3"/>
    </row>
    <row r="399" spans="1:1" customFormat="1" ht="12.6" x14ac:dyDescent="0.25">
      <c r="A399" s="3"/>
    </row>
    <row r="400" spans="1:1" customFormat="1" ht="12.6" x14ac:dyDescent="0.25">
      <c r="A400" s="3"/>
    </row>
    <row r="401" spans="1:1" customFormat="1" ht="12.6" x14ac:dyDescent="0.25">
      <c r="A401" s="3"/>
    </row>
    <row r="402" spans="1:1" customFormat="1" ht="12.6" x14ac:dyDescent="0.25">
      <c r="A402" s="3"/>
    </row>
    <row r="403" spans="1:1" customFormat="1" ht="12.6" x14ac:dyDescent="0.25">
      <c r="A403" s="3"/>
    </row>
    <row r="404" spans="1:1" customFormat="1" ht="12.6" x14ac:dyDescent="0.25">
      <c r="A404" s="3"/>
    </row>
    <row r="405" spans="1:1" customFormat="1" ht="12.6" x14ac:dyDescent="0.25">
      <c r="A405" s="3"/>
    </row>
    <row r="406" spans="1:1" customFormat="1" ht="12.6" x14ac:dyDescent="0.25">
      <c r="A406" s="3"/>
    </row>
    <row r="407" spans="1:1" customFormat="1" ht="12.6" x14ac:dyDescent="0.25">
      <c r="A407" s="3"/>
    </row>
    <row r="408" spans="1:1" customFormat="1" ht="12.6" x14ac:dyDescent="0.25">
      <c r="A408" s="3"/>
    </row>
    <row r="409" spans="1:1" customFormat="1" ht="12.6" x14ac:dyDescent="0.25">
      <c r="A409" s="3"/>
    </row>
    <row r="410" spans="1:1" customFormat="1" ht="12.6" x14ac:dyDescent="0.25">
      <c r="A410" s="3"/>
    </row>
    <row r="411" spans="1:1" customFormat="1" ht="12.6" x14ac:dyDescent="0.25">
      <c r="A411" s="3"/>
    </row>
    <row r="412" spans="1:1" customFormat="1" ht="12.6" x14ac:dyDescent="0.25">
      <c r="A412" s="3"/>
    </row>
    <row r="413" spans="1:1" customFormat="1" ht="12.6" x14ac:dyDescent="0.25">
      <c r="A413" s="3"/>
    </row>
    <row r="414" spans="1:1" customFormat="1" ht="12.6" x14ac:dyDescent="0.25">
      <c r="A414" s="3"/>
    </row>
    <row r="415" spans="1:1" customFormat="1" ht="12.6" x14ac:dyDescent="0.25">
      <c r="A415" s="3"/>
    </row>
    <row r="416" spans="1:1" customFormat="1" ht="12.6" x14ac:dyDescent="0.25">
      <c r="A416" s="3"/>
    </row>
    <row r="417" spans="1:1" customFormat="1" ht="12.6" x14ac:dyDescent="0.25">
      <c r="A417" s="3"/>
    </row>
    <row r="418" spans="1:1" customFormat="1" ht="12.6" x14ac:dyDescent="0.25">
      <c r="A418" s="3"/>
    </row>
    <row r="419" spans="1:1" customFormat="1" ht="12.6" x14ac:dyDescent="0.25">
      <c r="A419" s="3"/>
    </row>
    <row r="420" spans="1:1" customFormat="1" ht="12.6" x14ac:dyDescent="0.25">
      <c r="A420" s="3"/>
    </row>
    <row r="421" spans="1:1" customFormat="1" ht="12.6" x14ac:dyDescent="0.25">
      <c r="A421" s="3"/>
    </row>
    <row r="422" spans="1:1" customFormat="1" ht="12.6" x14ac:dyDescent="0.25">
      <c r="A422" s="3"/>
    </row>
    <row r="423" spans="1:1" customFormat="1" ht="12.6" x14ac:dyDescent="0.25">
      <c r="A423" s="3"/>
    </row>
    <row r="424" spans="1:1" customFormat="1" ht="12.6" x14ac:dyDescent="0.25">
      <c r="A424" s="3"/>
    </row>
    <row r="425" spans="1:1" customFormat="1" ht="12.6" x14ac:dyDescent="0.25">
      <c r="A425" s="3"/>
    </row>
    <row r="426" spans="1:1" customFormat="1" ht="12.6" x14ac:dyDescent="0.25">
      <c r="A426" s="3"/>
    </row>
    <row r="427" spans="1:1" customFormat="1" ht="12.6" x14ac:dyDescent="0.25">
      <c r="A427" s="3"/>
    </row>
    <row r="428" spans="1:1" customFormat="1" ht="12.6" x14ac:dyDescent="0.25">
      <c r="A428" s="3"/>
    </row>
    <row r="429" spans="1:1" customFormat="1" ht="12.6" x14ac:dyDescent="0.25">
      <c r="A429" s="3"/>
    </row>
    <row r="430" spans="1:1" customFormat="1" ht="12.6" x14ac:dyDescent="0.25">
      <c r="A430" s="3"/>
    </row>
    <row r="431" spans="1:1" customFormat="1" ht="12.6" x14ac:dyDescent="0.25">
      <c r="A431" s="3"/>
    </row>
    <row r="432" spans="1:1" customFormat="1" ht="12.6" x14ac:dyDescent="0.25">
      <c r="A432" s="3"/>
    </row>
    <row r="433" spans="1:1" customFormat="1" ht="12.6" x14ac:dyDescent="0.25">
      <c r="A433" s="3"/>
    </row>
    <row r="434" spans="1:1" customFormat="1" ht="12.6" x14ac:dyDescent="0.25">
      <c r="A434" s="3"/>
    </row>
    <row r="435" spans="1:1" customFormat="1" ht="12.6" x14ac:dyDescent="0.25">
      <c r="A435" s="3"/>
    </row>
    <row r="436" spans="1:1" customFormat="1" ht="12.6" x14ac:dyDescent="0.25">
      <c r="A436" s="3"/>
    </row>
    <row r="437" spans="1:1" customFormat="1" ht="12.6" x14ac:dyDescent="0.25">
      <c r="A437" s="3"/>
    </row>
    <row r="438" spans="1:1" customFormat="1" ht="12.6" x14ac:dyDescent="0.25">
      <c r="A438" s="3"/>
    </row>
    <row r="439" spans="1:1" customFormat="1" ht="12.6" x14ac:dyDescent="0.25">
      <c r="A439" s="3"/>
    </row>
    <row r="440" spans="1:1" customFormat="1" ht="12.6" x14ac:dyDescent="0.25">
      <c r="A440" s="3"/>
    </row>
    <row r="441" spans="1:1" customFormat="1" ht="12.6" x14ac:dyDescent="0.25">
      <c r="A441" s="3"/>
    </row>
    <row r="442" spans="1:1" customFormat="1" ht="12.6" x14ac:dyDescent="0.25">
      <c r="A442" s="3"/>
    </row>
    <row r="443" spans="1:1" customFormat="1" ht="12.6" x14ac:dyDescent="0.25">
      <c r="A443" s="3"/>
    </row>
    <row r="444" spans="1:1" customFormat="1" ht="12.6" x14ac:dyDescent="0.25">
      <c r="A444" s="3"/>
    </row>
    <row r="445" spans="1:1" customFormat="1" ht="12.6" x14ac:dyDescent="0.25">
      <c r="A445" s="3"/>
    </row>
    <row r="446" spans="1:1" customFormat="1" ht="12.6" x14ac:dyDescent="0.25">
      <c r="A446" s="3"/>
    </row>
    <row r="447" spans="1:1" customFormat="1" ht="12.6" x14ac:dyDescent="0.25">
      <c r="A447" s="3"/>
    </row>
    <row r="448" spans="1:1" customFormat="1" ht="12.6" x14ac:dyDescent="0.25">
      <c r="A448" s="3"/>
    </row>
    <row r="449" spans="1:1" customFormat="1" ht="12.6" x14ac:dyDescent="0.25">
      <c r="A449" s="3"/>
    </row>
    <row r="450" spans="1:1" customFormat="1" ht="12.6" x14ac:dyDescent="0.25">
      <c r="A450" s="3"/>
    </row>
    <row r="451" spans="1:1" customFormat="1" ht="12.6" x14ac:dyDescent="0.25">
      <c r="A451" s="3"/>
    </row>
    <row r="452" spans="1:1" customFormat="1" ht="12.6" x14ac:dyDescent="0.25">
      <c r="A452" s="3"/>
    </row>
    <row r="453" spans="1:1" customFormat="1" ht="12.6" x14ac:dyDescent="0.25">
      <c r="A453" s="3"/>
    </row>
    <row r="454" spans="1:1" customFormat="1" ht="12.6" x14ac:dyDescent="0.25">
      <c r="A454" s="3"/>
    </row>
    <row r="455" spans="1:1" customFormat="1" ht="12.6" x14ac:dyDescent="0.25">
      <c r="A455" s="3"/>
    </row>
    <row r="456" spans="1:1" customFormat="1" ht="12.6" x14ac:dyDescent="0.25">
      <c r="A456" s="3"/>
    </row>
    <row r="457" spans="1:1" customFormat="1" ht="12.6" x14ac:dyDescent="0.25">
      <c r="A457" s="3"/>
    </row>
    <row r="458" spans="1:1" customFormat="1" ht="12.6" x14ac:dyDescent="0.25">
      <c r="A458" s="3"/>
    </row>
    <row r="459" spans="1:1" customFormat="1" ht="12.6" x14ac:dyDescent="0.25">
      <c r="A459" s="3"/>
    </row>
    <row r="460" spans="1:1" customFormat="1" ht="12.6" x14ac:dyDescent="0.25">
      <c r="A460" s="3"/>
    </row>
    <row r="461" spans="1:1" customFormat="1" ht="12.6" x14ac:dyDescent="0.25">
      <c r="A461" s="3"/>
    </row>
    <row r="462" spans="1:1" customFormat="1" ht="12.6" x14ac:dyDescent="0.25">
      <c r="A462" s="3"/>
    </row>
    <row r="463" spans="1:1" customFormat="1" ht="12.6" x14ac:dyDescent="0.25">
      <c r="A463" s="3"/>
    </row>
    <row r="464" spans="1:1" customFormat="1" ht="12.6" x14ac:dyDescent="0.25">
      <c r="A464" s="3"/>
    </row>
    <row r="465" spans="1:1" customFormat="1" ht="12.6" x14ac:dyDescent="0.25">
      <c r="A465" s="3"/>
    </row>
    <row r="466" spans="1:1" customFormat="1" ht="12.6" x14ac:dyDescent="0.25">
      <c r="A466" s="3"/>
    </row>
    <row r="467" spans="1:1" customFormat="1" ht="12.6" x14ac:dyDescent="0.25">
      <c r="A467" s="3"/>
    </row>
    <row r="468" spans="1:1" customFormat="1" ht="12.6" x14ac:dyDescent="0.25">
      <c r="A468" s="3"/>
    </row>
    <row r="469" spans="1:1" customFormat="1" ht="12.6" x14ac:dyDescent="0.25">
      <c r="A469" s="3"/>
    </row>
    <row r="470" spans="1:1" customFormat="1" ht="12.6" x14ac:dyDescent="0.25">
      <c r="A470" s="3"/>
    </row>
    <row r="471" spans="1:1" customFormat="1" ht="12.6" x14ac:dyDescent="0.25">
      <c r="A471" s="3"/>
    </row>
    <row r="472" spans="1:1" customFormat="1" ht="12.6" x14ac:dyDescent="0.25">
      <c r="A472" s="3"/>
    </row>
    <row r="473" spans="1:1" customFormat="1" ht="12.6" x14ac:dyDescent="0.25">
      <c r="A473" s="3"/>
    </row>
    <row r="474" spans="1:1" customFormat="1" ht="12.6" x14ac:dyDescent="0.25">
      <c r="A474" s="3"/>
    </row>
    <row r="475" spans="1:1" customFormat="1" ht="12.6" x14ac:dyDescent="0.25">
      <c r="A475" s="3"/>
    </row>
    <row r="476" spans="1:1" customFormat="1" ht="12.6" x14ac:dyDescent="0.25">
      <c r="A476" s="3"/>
    </row>
    <row r="477" spans="1:1" customFormat="1" ht="12.6" x14ac:dyDescent="0.25">
      <c r="A477" s="3"/>
    </row>
    <row r="478" spans="1:1" customFormat="1" ht="12.6" x14ac:dyDescent="0.25">
      <c r="A478" s="3"/>
    </row>
    <row r="479" spans="1:1" customFormat="1" ht="12.6" x14ac:dyDescent="0.25">
      <c r="A479" s="3"/>
    </row>
    <row r="480" spans="1:1" customFormat="1" ht="12.6" x14ac:dyDescent="0.25">
      <c r="A480" s="3"/>
    </row>
    <row r="481" spans="1:1" customFormat="1" ht="12.6" x14ac:dyDescent="0.25">
      <c r="A481" s="3"/>
    </row>
    <row r="482" spans="1:1" customFormat="1" ht="12.6" x14ac:dyDescent="0.25">
      <c r="A482" s="3"/>
    </row>
    <row r="483" spans="1:1" customFormat="1" ht="12.6" x14ac:dyDescent="0.25">
      <c r="A483" s="3"/>
    </row>
    <row r="484" spans="1:1" customFormat="1" ht="12.6" x14ac:dyDescent="0.25">
      <c r="A484" s="3"/>
    </row>
    <row r="485" spans="1:1" customFormat="1" ht="12.6" x14ac:dyDescent="0.25">
      <c r="A485" s="3"/>
    </row>
    <row r="486" spans="1:1" customFormat="1" ht="12.6" x14ac:dyDescent="0.25">
      <c r="A486" s="3"/>
    </row>
    <row r="487" spans="1:1" customFormat="1" ht="12.6" x14ac:dyDescent="0.25">
      <c r="A487" s="3"/>
    </row>
    <row r="488" spans="1:1" customFormat="1" ht="12.6" x14ac:dyDescent="0.25">
      <c r="A488" s="3"/>
    </row>
    <row r="489" spans="1:1" customFormat="1" ht="12.6" x14ac:dyDescent="0.25">
      <c r="A489" s="3"/>
    </row>
    <row r="490" spans="1:1" customFormat="1" ht="12.6" x14ac:dyDescent="0.25">
      <c r="A490" s="3"/>
    </row>
    <row r="491" spans="1:1" customFormat="1" ht="12.6" x14ac:dyDescent="0.25">
      <c r="A491" s="3"/>
    </row>
    <row r="492" spans="1:1" customFormat="1" ht="12.6" x14ac:dyDescent="0.25">
      <c r="A492" s="3"/>
    </row>
    <row r="493" spans="1:1" customFormat="1" ht="12.6" x14ac:dyDescent="0.25">
      <c r="A493" s="3"/>
    </row>
    <row r="494" spans="1:1" customFormat="1" ht="12.6" x14ac:dyDescent="0.25">
      <c r="A494" s="3"/>
    </row>
    <row r="495" spans="1:1" customFormat="1" ht="12.6" x14ac:dyDescent="0.25">
      <c r="A495" s="3"/>
    </row>
    <row r="496" spans="1:1" customFormat="1" ht="12.6" x14ac:dyDescent="0.25">
      <c r="A496" s="3"/>
    </row>
    <row r="497" spans="1:1" customFormat="1" ht="12.6" x14ac:dyDescent="0.25">
      <c r="A497" s="3"/>
    </row>
    <row r="498" spans="1:1" customFormat="1" ht="12.6" x14ac:dyDescent="0.25">
      <c r="A498" s="3"/>
    </row>
    <row r="499" spans="1:1" customFormat="1" ht="12.6" x14ac:dyDescent="0.25">
      <c r="A499" s="3"/>
    </row>
    <row r="500" spans="1:1" customFormat="1" ht="12.6" x14ac:dyDescent="0.25">
      <c r="A500" s="3"/>
    </row>
    <row r="501" spans="1:1" customFormat="1" ht="12.6" x14ac:dyDescent="0.25">
      <c r="A501" s="3"/>
    </row>
    <row r="502" spans="1:1" customFormat="1" ht="12.6" x14ac:dyDescent="0.25">
      <c r="A502" s="3"/>
    </row>
    <row r="503" spans="1:1" customFormat="1" ht="12.6" x14ac:dyDescent="0.25">
      <c r="A503" s="3"/>
    </row>
    <row r="504" spans="1:1" customFormat="1" ht="12.6" x14ac:dyDescent="0.25">
      <c r="A504" s="3"/>
    </row>
    <row r="505" spans="1:1" customFormat="1" ht="12.6" x14ac:dyDescent="0.25">
      <c r="A505" s="3"/>
    </row>
    <row r="506" spans="1:1" customFormat="1" ht="12.6" x14ac:dyDescent="0.25">
      <c r="A506" s="3"/>
    </row>
    <row r="507" spans="1:1" customFormat="1" ht="12.6" x14ac:dyDescent="0.25">
      <c r="A507" s="3"/>
    </row>
    <row r="508" spans="1:1" customFormat="1" ht="12.6" x14ac:dyDescent="0.25">
      <c r="A508" s="3"/>
    </row>
    <row r="509" spans="1:1" customFormat="1" ht="12.6" x14ac:dyDescent="0.25">
      <c r="A509" s="3"/>
    </row>
    <row r="510" spans="1:1" customFormat="1" ht="12.6" x14ac:dyDescent="0.25">
      <c r="A510" s="3"/>
    </row>
    <row r="511" spans="1:1" customFormat="1" ht="12.6" x14ac:dyDescent="0.25">
      <c r="A511" s="3"/>
    </row>
    <row r="512" spans="1:1" customFormat="1" ht="12.6" x14ac:dyDescent="0.25">
      <c r="A512" s="3"/>
    </row>
    <row r="513" spans="1:1" customFormat="1" ht="12.6" x14ac:dyDescent="0.25">
      <c r="A513" s="3"/>
    </row>
    <row r="514" spans="1:1" customFormat="1" ht="12.6" x14ac:dyDescent="0.25">
      <c r="A514" s="3"/>
    </row>
    <row r="515" spans="1:1" customFormat="1" ht="12.6" x14ac:dyDescent="0.25">
      <c r="A515" s="3"/>
    </row>
    <row r="516" spans="1:1" customFormat="1" ht="12.6" x14ac:dyDescent="0.25">
      <c r="A516" s="3"/>
    </row>
    <row r="517" spans="1:1" customFormat="1" ht="12.6" x14ac:dyDescent="0.25">
      <c r="A517" s="3"/>
    </row>
    <row r="518" spans="1:1" customFormat="1" ht="12.6" x14ac:dyDescent="0.25">
      <c r="A518" s="3"/>
    </row>
    <row r="519" spans="1:1" customFormat="1" ht="12.6" x14ac:dyDescent="0.25">
      <c r="A519" s="3"/>
    </row>
    <row r="520" spans="1:1" customFormat="1" ht="12.6" x14ac:dyDescent="0.25">
      <c r="A520" s="3"/>
    </row>
    <row r="521" spans="1:1" customFormat="1" ht="12.6" x14ac:dyDescent="0.25">
      <c r="A521" s="3"/>
    </row>
    <row r="522" spans="1:1" customFormat="1" ht="12.6" x14ac:dyDescent="0.25">
      <c r="A522" s="3"/>
    </row>
    <row r="523" spans="1:1" customFormat="1" ht="12.6" x14ac:dyDescent="0.25">
      <c r="A523" s="3"/>
    </row>
    <row r="524" spans="1:1" customFormat="1" ht="12.6" x14ac:dyDescent="0.25">
      <c r="A524" s="3"/>
    </row>
    <row r="525" spans="1:1" customFormat="1" ht="12.6" x14ac:dyDescent="0.25">
      <c r="A525" s="3"/>
    </row>
    <row r="526" spans="1:1" customFormat="1" ht="12.6" x14ac:dyDescent="0.25">
      <c r="A526" s="3"/>
    </row>
    <row r="527" spans="1:1" customFormat="1" ht="12.6" x14ac:dyDescent="0.25">
      <c r="A527" s="3"/>
    </row>
    <row r="528" spans="1:1" customFormat="1" ht="12.6" x14ac:dyDescent="0.25">
      <c r="A528" s="3"/>
    </row>
    <row r="529" spans="1:1" customFormat="1" ht="12.6" x14ac:dyDescent="0.25">
      <c r="A529" s="3"/>
    </row>
    <row r="530" spans="1:1" customFormat="1" ht="12.6" x14ac:dyDescent="0.25">
      <c r="A530" s="3"/>
    </row>
    <row r="531" spans="1:1" customFormat="1" ht="12.6" x14ac:dyDescent="0.25">
      <c r="A531" s="3"/>
    </row>
    <row r="532" spans="1:1" customFormat="1" ht="12.6" x14ac:dyDescent="0.25">
      <c r="A532" s="3"/>
    </row>
    <row r="533" spans="1:1" customFormat="1" ht="12.6" x14ac:dyDescent="0.25">
      <c r="A533" s="3"/>
    </row>
    <row r="534" spans="1:1" customFormat="1" ht="12.6" x14ac:dyDescent="0.25">
      <c r="A534" s="3"/>
    </row>
    <row r="535" spans="1:1" customFormat="1" ht="12.6" x14ac:dyDescent="0.25">
      <c r="A535" s="3"/>
    </row>
    <row r="536" spans="1:1" customFormat="1" ht="12.6" x14ac:dyDescent="0.25">
      <c r="A536" s="3"/>
    </row>
    <row r="537" spans="1:1" customFormat="1" ht="12.6" x14ac:dyDescent="0.25">
      <c r="A537" s="3"/>
    </row>
    <row r="538" spans="1:1" customFormat="1" ht="12.6" x14ac:dyDescent="0.25">
      <c r="A538" s="3"/>
    </row>
    <row r="539" spans="1:1" customFormat="1" ht="12.6" x14ac:dyDescent="0.25">
      <c r="A539" s="3"/>
    </row>
    <row r="540" spans="1:1" customFormat="1" ht="12.6" x14ac:dyDescent="0.25">
      <c r="A540" s="3"/>
    </row>
    <row r="541" spans="1:1" customFormat="1" ht="12.6" x14ac:dyDescent="0.25">
      <c r="A541" s="3"/>
    </row>
    <row r="542" spans="1:1" customFormat="1" ht="12.6" x14ac:dyDescent="0.25">
      <c r="A542" s="3"/>
    </row>
    <row r="543" spans="1:1" customFormat="1" ht="12.6" x14ac:dyDescent="0.25">
      <c r="A543" s="3"/>
    </row>
    <row r="544" spans="1:1" customFormat="1" ht="12.6" x14ac:dyDescent="0.25">
      <c r="A544" s="3"/>
    </row>
    <row r="545" spans="1:1" customFormat="1" ht="12.6" x14ac:dyDescent="0.25">
      <c r="A545" s="3"/>
    </row>
    <row r="546" spans="1:1" customFormat="1" ht="12.6" x14ac:dyDescent="0.25">
      <c r="A546" s="3"/>
    </row>
    <row r="547" spans="1:1" customFormat="1" ht="12.6" x14ac:dyDescent="0.25">
      <c r="A547" s="3"/>
    </row>
    <row r="548" spans="1:1" customFormat="1" ht="12.6" x14ac:dyDescent="0.25">
      <c r="A548" s="3"/>
    </row>
    <row r="549" spans="1:1" customFormat="1" ht="12.6" x14ac:dyDescent="0.25">
      <c r="A549" s="3"/>
    </row>
    <row r="550" spans="1:1" customFormat="1" ht="12.6" x14ac:dyDescent="0.25">
      <c r="A550" s="3"/>
    </row>
    <row r="551" spans="1:1" customFormat="1" ht="12.6" x14ac:dyDescent="0.25">
      <c r="A551" s="3"/>
    </row>
    <row r="552" spans="1:1" customFormat="1" ht="12.6" x14ac:dyDescent="0.25">
      <c r="A552" s="3"/>
    </row>
    <row r="553" spans="1:1" customFormat="1" ht="12.6" x14ac:dyDescent="0.25">
      <c r="A553" s="3"/>
    </row>
    <row r="554" spans="1:1" customFormat="1" ht="12.6" x14ac:dyDescent="0.25">
      <c r="A554" s="3"/>
    </row>
    <row r="555" spans="1:1" customFormat="1" ht="12.6" x14ac:dyDescent="0.25">
      <c r="A555" s="3"/>
    </row>
    <row r="556" spans="1:1" customFormat="1" ht="12.6" x14ac:dyDescent="0.25">
      <c r="A556" s="3"/>
    </row>
    <row r="557" spans="1:1" customFormat="1" ht="12.6" x14ac:dyDescent="0.25">
      <c r="A557" s="3"/>
    </row>
    <row r="558" spans="1:1" customFormat="1" ht="12.6" x14ac:dyDescent="0.25">
      <c r="A558" s="3"/>
    </row>
    <row r="559" spans="1:1" customFormat="1" ht="12.6" x14ac:dyDescent="0.25">
      <c r="A559" s="3"/>
    </row>
    <row r="560" spans="1:1" customFormat="1" ht="12.6" x14ac:dyDescent="0.25">
      <c r="A560" s="3"/>
    </row>
    <row r="561" spans="1:1" customFormat="1" ht="12.6" x14ac:dyDescent="0.25">
      <c r="A561" s="3"/>
    </row>
    <row r="562" spans="1:1" customFormat="1" ht="12.6" x14ac:dyDescent="0.25">
      <c r="A562" s="3"/>
    </row>
    <row r="563" spans="1:1" customFormat="1" ht="12.6" x14ac:dyDescent="0.25">
      <c r="A563" s="3"/>
    </row>
    <row r="564" spans="1:1" customFormat="1" ht="12.6" x14ac:dyDescent="0.25">
      <c r="A564" s="3"/>
    </row>
    <row r="565" spans="1:1" customFormat="1" ht="12.6" x14ac:dyDescent="0.25">
      <c r="A565" s="3"/>
    </row>
    <row r="566" spans="1:1" customFormat="1" ht="12.6" x14ac:dyDescent="0.25">
      <c r="A566" s="3"/>
    </row>
    <row r="567" spans="1:1" customFormat="1" ht="12.6" x14ac:dyDescent="0.25">
      <c r="A567" s="3"/>
    </row>
    <row r="568" spans="1:1" customFormat="1" ht="12.6" x14ac:dyDescent="0.25">
      <c r="A568" s="3"/>
    </row>
    <row r="569" spans="1:1" customFormat="1" ht="12.6" x14ac:dyDescent="0.25">
      <c r="A569" s="3"/>
    </row>
    <row r="570" spans="1:1" customFormat="1" ht="12.6" x14ac:dyDescent="0.25">
      <c r="A570" s="3"/>
    </row>
    <row r="571" spans="1:1" customFormat="1" ht="12.6" x14ac:dyDescent="0.25">
      <c r="A571" s="3"/>
    </row>
    <row r="572" spans="1:1" customFormat="1" ht="12.6" x14ac:dyDescent="0.25">
      <c r="A572" s="3"/>
    </row>
    <row r="573" spans="1:1" customFormat="1" ht="12.6" x14ac:dyDescent="0.25">
      <c r="A573" s="3"/>
    </row>
    <row r="574" spans="1:1" customFormat="1" ht="12.6" x14ac:dyDescent="0.25">
      <c r="A574" s="3"/>
    </row>
    <row r="575" spans="1:1" customFormat="1" ht="12.6" x14ac:dyDescent="0.25">
      <c r="A575" s="3"/>
    </row>
    <row r="576" spans="1:1" customFormat="1" ht="12.6" x14ac:dyDescent="0.25">
      <c r="A576" s="3"/>
    </row>
    <row r="577" spans="1:3" customFormat="1" ht="12.6" x14ac:dyDescent="0.25">
      <c r="A577" s="3"/>
      <c r="C577" s="99"/>
    </row>
    <row r="578" spans="1:3" customFormat="1" ht="12.6" x14ac:dyDescent="0.25">
      <c r="A578" s="3"/>
      <c r="C578" s="99"/>
    </row>
    <row r="579" spans="1:3" customFormat="1" ht="12.6" x14ac:dyDescent="0.25">
      <c r="A579" s="3"/>
      <c r="C579" s="99"/>
    </row>
    <row r="580" spans="1:3" customFormat="1" ht="12.6" x14ac:dyDescent="0.25">
      <c r="A580" s="3"/>
      <c r="C580" s="99"/>
    </row>
    <row r="581" spans="1:3" customFormat="1" ht="12.6" x14ac:dyDescent="0.25">
      <c r="A581" s="3"/>
      <c r="C581" s="99"/>
    </row>
    <row r="582" spans="1:3" customFormat="1" ht="12.6" x14ac:dyDescent="0.25">
      <c r="A582" s="3"/>
      <c r="C582" s="99"/>
    </row>
    <row r="583" spans="1:3" customFormat="1" ht="12.6" x14ac:dyDescent="0.25">
      <c r="A583" s="3"/>
      <c r="C583" s="99"/>
    </row>
    <row r="584" spans="1:3" customFormat="1" ht="12.6" x14ac:dyDescent="0.25">
      <c r="A584" s="3"/>
      <c r="C584" s="99"/>
    </row>
    <row r="585" spans="1:3" customFormat="1" ht="12.6" x14ac:dyDescent="0.25">
      <c r="A585" s="3"/>
      <c r="C585" s="99"/>
    </row>
    <row r="586" spans="1:3" customFormat="1" ht="12.6" x14ac:dyDescent="0.25">
      <c r="A586" s="3"/>
      <c r="C586" s="99"/>
    </row>
    <row r="587" spans="1:3" customFormat="1" ht="12.6" x14ac:dyDescent="0.25">
      <c r="A587" s="3"/>
      <c r="C587" s="99"/>
    </row>
    <row r="588" spans="1:3" customFormat="1" ht="12.6" x14ac:dyDescent="0.25">
      <c r="A588" s="3"/>
      <c r="C588" s="99"/>
    </row>
    <row r="589" spans="1:3" customFormat="1" ht="12.6" x14ac:dyDescent="0.25">
      <c r="A589" s="3"/>
      <c r="C589" s="99"/>
    </row>
    <row r="590" spans="1:3" customFormat="1" ht="12.6" x14ac:dyDescent="0.25">
      <c r="A590" s="3"/>
      <c r="C590" s="99"/>
    </row>
    <row r="591" spans="1:3" customFormat="1" ht="12.6" x14ac:dyDescent="0.25">
      <c r="A591" s="3"/>
      <c r="C591" s="99"/>
    </row>
    <row r="592" spans="1:3" customFormat="1" ht="12.6" x14ac:dyDescent="0.25">
      <c r="A592" s="3"/>
      <c r="C592" s="99"/>
    </row>
    <row r="593" spans="1:3" customFormat="1" ht="12.6" x14ac:dyDescent="0.25">
      <c r="A593" s="3"/>
      <c r="C593" s="99"/>
    </row>
    <row r="594" spans="1:3" customFormat="1" ht="12.6" x14ac:dyDescent="0.25">
      <c r="A594" s="3"/>
      <c r="C594" s="99"/>
    </row>
    <row r="595" spans="1:3" customFormat="1" ht="12.6" x14ac:dyDescent="0.25">
      <c r="A595" s="3"/>
      <c r="C595" s="99"/>
    </row>
    <row r="596" spans="1:3" customFormat="1" ht="12.6" x14ac:dyDescent="0.25">
      <c r="A596" s="3"/>
      <c r="C596" s="99"/>
    </row>
    <row r="597" spans="1:3" customFormat="1" ht="12.6" x14ac:dyDescent="0.25">
      <c r="A597" s="3"/>
      <c r="C597" s="99"/>
    </row>
    <row r="598" spans="1:3" customFormat="1" ht="12.6" x14ac:dyDescent="0.25">
      <c r="A598" s="3"/>
      <c r="C598" s="99"/>
    </row>
    <row r="599" spans="1:3" customFormat="1" ht="12.6" x14ac:dyDescent="0.25">
      <c r="A599" s="3"/>
      <c r="C599" s="99"/>
    </row>
    <row r="600" spans="1:3" customFormat="1" ht="12.6" x14ac:dyDescent="0.25">
      <c r="A600" s="3"/>
      <c r="C600" s="99"/>
    </row>
    <row r="601" spans="1:3" customFormat="1" ht="12.6" x14ac:dyDescent="0.25">
      <c r="A601" s="3"/>
      <c r="C601" s="99"/>
    </row>
    <row r="602" spans="1:3" customFormat="1" ht="12.6" x14ac:dyDescent="0.25">
      <c r="A602" s="3"/>
      <c r="C602" s="99"/>
    </row>
    <row r="603" spans="1:3" customFormat="1" ht="12.6" x14ac:dyDescent="0.25">
      <c r="A603" s="3"/>
      <c r="C603" s="99"/>
    </row>
    <row r="604" spans="1:3" customFormat="1" ht="12.6" x14ac:dyDescent="0.25">
      <c r="A604" s="3"/>
      <c r="C604" s="99"/>
    </row>
    <row r="605" spans="1:3" customFormat="1" ht="12.6" x14ac:dyDescent="0.25">
      <c r="A605" s="3"/>
      <c r="C605" s="99"/>
    </row>
    <row r="606" spans="1:3" customFormat="1" ht="12.6" x14ac:dyDescent="0.25">
      <c r="A606" s="3"/>
      <c r="C606" s="99"/>
    </row>
    <row r="607" spans="1:3" customFormat="1" ht="12.6" x14ac:dyDescent="0.25">
      <c r="A607" s="3"/>
      <c r="C607" s="99"/>
    </row>
    <row r="608" spans="1:3" customFormat="1" ht="12.6" x14ac:dyDescent="0.25">
      <c r="A608" s="3"/>
      <c r="C608" s="99"/>
    </row>
    <row r="609" spans="1:3" customFormat="1" ht="12.6" x14ac:dyDescent="0.25">
      <c r="A609" s="3"/>
      <c r="C609" s="99"/>
    </row>
    <row r="610" spans="1:3" customFormat="1" ht="12.6" x14ac:dyDescent="0.25">
      <c r="A610" s="3"/>
      <c r="C610" s="99"/>
    </row>
    <row r="611" spans="1:3" customFormat="1" ht="12.6" x14ac:dyDescent="0.25">
      <c r="A611" s="3"/>
      <c r="C611" s="99"/>
    </row>
    <row r="612" spans="1:3" customFormat="1" ht="12.6" x14ac:dyDescent="0.25">
      <c r="A612" s="3"/>
      <c r="C612" s="99"/>
    </row>
    <row r="613" spans="1:3" customFormat="1" ht="12.6" x14ac:dyDescent="0.25">
      <c r="A613" s="3"/>
      <c r="C613" s="99"/>
    </row>
    <row r="614" spans="1:3" customFormat="1" ht="12.6" x14ac:dyDescent="0.25">
      <c r="A614" s="3"/>
      <c r="C614" s="99"/>
    </row>
    <row r="615" spans="1:3" customFormat="1" ht="12.6" x14ac:dyDescent="0.25">
      <c r="A615" s="3"/>
      <c r="C615" s="99"/>
    </row>
    <row r="616" spans="1:3" customFormat="1" ht="12.6" x14ac:dyDescent="0.25">
      <c r="A616" s="3"/>
      <c r="C616" s="99"/>
    </row>
    <row r="617" spans="1:3" customFormat="1" ht="12.6" x14ac:dyDescent="0.25">
      <c r="A617" s="3"/>
      <c r="C617" s="99"/>
    </row>
    <row r="618" spans="1:3" customFormat="1" ht="12.6" x14ac:dyDescent="0.25">
      <c r="A618" s="3"/>
      <c r="C618" s="99"/>
    </row>
    <row r="619" spans="1:3" customFormat="1" ht="12.6" x14ac:dyDescent="0.25">
      <c r="A619" s="3"/>
      <c r="C619" s="99"/>
    </row>
    <row r="620" spans="1:3" customFormat="1" ht="12.6" x14ac:dyDescent="0.25">
      <c r="A620" s="3"/>
      <c r="C620" s="99"/>
    </row>
    <row r="621" spans="1:3" customFormat="1" ht="12.6" x14ac:dyDescent="0.25">
      <c r="A621" s="3"/>
      <c r="C621" s="99"/>
    </row>
    <row r="622" spans="1:3" customFormat="1" ht="12.6" x14ac:dyDescent="0.25">
      <c r="A622" s="3"/>
      <c r="C622" s="99"/>
    </row>
    <row r="623" spans="1:3" customFormat="1" ht="12.6" x14ac:dyDescent="0.25">
      <c r="A623" s="3"/>
      <c r="C623" s="99"/>
    </row>
    <row r="624" spans="1:3" customFormat="1" ht="12.6" x14ac:dyDescent="0.25">
      <c r="A624" s="3"/>
      <c r="C624" s="99"/>
    </row>
    <row r="625" spans="1:3" customFormat="1" ht="12.6" x14ac:dyDescent="0.25">
      <c r="A625" s="3"/>
      <c r="C625" s="99"/>
    </row>
    <row r="626" spans="1:3" customFormat="1" ht="12.6" x14ac:dyDescent="0.25">
      <c r="A626" s="3"/>
      <c r="C626" s="99"/>
    </row>
    <row r="627" spans="1:3" customFormat="1" ht="12.6" x14ac:dyDescent="0.25">
      <c r="A627" s="3"/>
      <c r="C627" s="99"/>
    </row>
    <row r="628" spans="1:3" customFormat="1" ht="12.6" x14ac:dyDescent="0.25">
      <c r="A628" s="3"/>
      <c r="C628" s="99"/>
    </row>
    <row r="629" spans="1:3" customFormat="1" ht="12.6" x14ac:dyDescent="0.25">
      <c r="A629" s="3"/>
      <c r="C629" s="99"/>
    </row>
    <row r="630" spans="1:3" customFormat="1" ht="12.6" x14ac:dyDescent="0.25">
      <c r="A630" s="3"/>
      <c r="C630" s="99"/>
    </row>
    <row r="631" spans="1:3" customFormat="1" ht="12.6" x14ac:dyDescent="0.25">
      <c r="A631" s="3"/>
      <c r="C631" s="99"/>
    </row>
    <row r="632" spans="1:3" customFormat="1" ht="12.6" x14ac:dyDescent="0.25">
      <c r="A632" s="3"/>
      <c r="C632" s="99"/>
    </row>
    <row r="633" spans="1:3" customFormat="1" ht="12.6" x14ac:dyDescent="0.25">
      <c r="A633" s="3"/>
      <c r="C633" s="99"/>
    </row>
    <row r="634" spans="1:3" customFormat="1" ht="12.6" x14ac:dyDescent="0.25">
      <c r="A634" s="3"/>
      <c r="C634" s="99"/>
    </row>
    <row r="635" spans="1:3" customFormat="1" ht="12.6" x14ac:dyDescent="0.25">
      <c r="A635" s="3"/>
      <c r="C635" s="99"/>
    </row>
    <row r="636" spans="1:3" customFormat="1" ht="12.6" x14ac:dyDescent="0.25">
      <c r="A636" s="3"/>
      <c r="C636" s="99"/>
    </row>
    <row r="637" spans="1:3" customFormat="1" ht="12.6" x14ac:dyDescent="0.25">
      <c r="A637" s="3"/>
      <c r="C637" s="99"/>
    </row>
    <row r="638" spans="1:3" customFormat="1" ht="12.6" x14ac:dyDescent="0.25">
      <c r="A638" s="3"/>
      <c r="C638" s="99"/>
    </row>
    <row r="639" spans="1:3" customFormat="1" ht="12.6" x14ac:dyDescent="0.25">
      <c r="A639" s="3"/>
      <c r="C639" s="99"/>
    </row>
    <row r="640" spans="1:3" customFormat="1" ht="12.6" x14ac:dyDescent="0.25">
      <c r="A640" s="3"/>
      <c r="C640" s="99"/>
    </row>
    <row r="641" spans="1:3" customFormat="1" ht="12.6" x14ac:dyDescent="0.25">
      <c r="A641" s="3"/>
      <c r="C641" s="99"/>
    </row>
    <row r="642" spans="1:3" customFormat="1" ht="12.6" x14ac:dyDescent="0.25">
      <c r="A642" s="3"/>
      <c r="C642" s="99"/>
    </row>
    <row r="643" spans="1:3" customFormat="1" ht="12.6" x14ac:dyDescent="0.25">
      <c r="A643" s="3"/>
      <c r="C643" s="99"/>
    </row>
    <row r="644" spans="1:3" customFormat="1" ht="12.6" x14ac:dyDescent="0.25">
      <c r="A644" s="3"/>
      <c r="C644" s="99"/>
    </row>
    <row r="645" spans="1:3" customFormat="1" ht="12.6" x14ac:dyDescent="0.25">
      <c r="A645" s="3"/>
      <c r="C645" s="99"/>
    </row>
    <row r="646" spans="1:3" customFormat="1" ht="12.6" x14ac:dyDescent="0.25">
      <c r="A646" s="3"/>
      <c r="C646" s="99"/>
    </row>
    <row r="647" spans="1:3" customFormat="1" ht="12.6" x14ac:dyDescent="0.25">
      <c r="A647" s="3"/>
      <c r="C647" s="99"/>
    </row>
    <row r="648" spans="1:3" customFormat="1" ht="12.6" x14ac:dyDescent="0.25">
      <c r="A648" s="3"/>
      <c r="C648" s="99"/>
    </row>
    <row r="649" spans="1:3" customFormat="1" ht="12.6" x14ac:dyDescent="0.25">
      <c r="A649" s="3"/>
      <c r="C649" s="99"/>
    </row>
    <row r="650" spans="1:3" customFormat="1" ht="12.6" x14ac:dyDescent="0.25">
      <c r="A650" s="3"/>
      <c r="C650" s="99"/>
    </row>
    <row r="651" spans="1:3" customFormat="1" ht="12.6" x14ac:dyDescent="0.25">
      <c r="A651" s="3"/>
      <c r="C651" s="99"/>
    </row>
    <row r="652" spans="1:3" customFormat="1" ht="12.6" x14ac:dyDescent="0.25">
      <c r="A652" s="3"/>
      <c r="C652" s="99"/>
    </row>
    <row r="653" spans="1:3" customFormat="1" ht="12.6" x14ac:dyDescent="0.25">
      <c r="A653" s="3"/>
      <c r="C653" s="99"/>
    </row>
    <row r="654" spans="1:3" customFormat="1" ht="12.6" x14ac:dyDescent="0.25">
      <c r="A654" s="3"/>
      <c r="C654" s="99"/>
    </row>
    <row r="655" spans="1:3" customFormat="1" ht="12.6" x14ac:dyDescent="0.25">
      <c r="A655" s="3"/>
      <c r="C655" s="99"/>
    </row>
    <row r="656" spans="1:3" customFormat="1" ht="12.6" x14ac:dyDescent="0.25">
      <c r="A656" s="3"/>
      <c r="C656" s="99"/>
    </row>
    <row r="657" spans="1:3" customFormat="1" ht="12.6" x14ac:dyDescent="0.25">
      <c r="A657" s="3"/>
      <c r="C657" s="99"/>
    </row>
    <row r="658" spans="1:3" customFormat="1" ht="12.6" x14ac:dyDescent="0.25">
      <c r="A658" s="3"/>
      <c r="C658" s="99"/>
    </row>
    <row r="659" spans="1:3" customFormat="1" ht="12.6" x14ac:dyDescent="0.25">
      <c r="A659" s="3"/>
      <c r="C659" s="99"/>
    </row>
    <row r="660" spans="1:3" customFormat="1" ht="12.6" x14ac:dyDescent="0.25">
      <c r="A660" s="3"/>
      <c r="C660" s="99"/>
    </row>
    <row r="661" spans="1:3" customFormat="1" ht="12.6" x14ac:dyDescent="0.25">
      <c r="A661" s="3"/>
      <c r="C661" s="99"/>
    </row>
    <row r="662" spans="1:3" customFormat="1" ht="12.6" x14ac:dyDescent="0.25">
      <c r="A662" s="3"/>
      <c r="C662" s="99"/>
    </row>
    <row r="663" spans="1:3" customFormat="1" ht="12.6" x14ac:dyDescent="0.25">
      <c r="A663" s="3"/>
      <c r="C663" s="99"/>
    </row>
    <row r="664" spans="1:3" customFormat="1" ht="12.6" x14ac:dyDescent="0.25">
      <c r="A664" s="3"/>
      <c r="C664" s="99"/>
    </row>
    <row r="665" spans="1:3" customFormat="1" ht="12.6" x14ac:dyDescent="0.25">
      <c r="A665" s="3"/>
      <c r="C665" s="99"/>
    </row>
    <row r="666" spans="1:3" customFormat="1" ht="12.6" x14ac:dyDescent="0.25">
      <c r="A666" s="3"/>
      <c r="C666" s="99"/>
    </row>
    <row r="667" spans="1:3" customFormat="1" ht="12.6" x14ac:dyDescent="0.25">
      <c r="A667" s="3"/>
      <c r="C667" s="99"/>
    </row>
    <row r="668" spans="1:3" customFormat="1" ht="12.6" x14ac:dyDescent="0.25">
      <c r="A668" s="3"/>
      <c r="C668" s="99"/>
    </row>
    <row r="669" spans="1:3" customFormat="1" ht="12.6" x14ac:dyDescent="0.25">
      <c r="A669" s="3"/>
      <c r="C669" s="99"/>
    </row>
    <row r="670" spans="1:3" customFormat="1" ht="12.6" x14ac:dyDescent="0.25">
      <c r="A670" s="3"/>
      <c r="C670" s="99"/>
    </row>
    <row r="671" spans="1:3" customFormat="1" ht="12.6" x14ac:dyDescent="0.25">
      <c r="A671" s="3"/>
      <c r="C671" s="99"/>
    </row>
    <row r="672" spans="1:3" customFormat="1" ht="12.6" x14ac:dyDescent="0.25">
      <c r="A672" s="3"/>
      <c r="C672" s="99"/>
    </row>
    <row r="673" spans="1:3" customFormat="1" ht="12.6" x14ac:dyDescent="0.25">
      <c r="A673" s="3"/>
      <c r="C673" s="99"/>
    </row>
    <row r="674" spans="1:3" customFormat="1" ht="12.6" x14ac:dyDescent="0.25">
      <c r="A674" s="3"/>
      <c r="C674" s="99"/>
    </row>
    <row r="675" spans="1:3" customFormat="1" ht="12.6" x14ac:dyDescent="0.25">
      <c r="A675" s="3"/>
      <c r="C675" s="99"/>
    </row>
    <row r="676" spans="1:3" customFormat="1" ht="12.6" x14ac:dyDescent="0.25">
      <c r="A676" s="3"/>
      <c r="C676" s="99"/>
    </row>
    <row r="677" spans="1:3" customFormat="1" ht="12.6" x14ac:dyDescent="0.25">
      <c r="A677" s="3"/>
      <c r="C677" s="99"/>
    </row>
    <row r="678" spans="1:3" customFormat="1" ht="12.6" x14ac:dyDescent="0.25">
      <c r="A678" s="3"/>
      <c r="C678" s="99"/>
    </row>
    <row r="679" spans="1:3" customFormat="1" ht="12.6" x14ac:dyDescent="0.25">
      <c r="A679" s="3"/>
      <c r="C679" s="99"/>
    </row>
    <row r="680" spans="1:3" customFormat="1" ht="12.6" x14ac:dyDescent="0.25">
      <c r="A680" s="3"/>
      <c r="C680" s="99"/>
    </row>
    <row r="681" spans="1:3" customFormat="1" ht="12.6" x14ac:dyDescent="0.25">
      <c r="A681" s="3"/>
      <c r="C681" s="99"/>
    </row>
    <row r="682" spans="1:3" customFormat="1" ht="12.6" x14ac:dyDescent="0.25">
      <c r="A682" s="3"/>
      <c r="C682" s="99"/>
    </row>
    <row r="683" spans="1:3" customFormat="1" ht="12.6" x14ac:dyDescent="0.25">
      <c r="A683" s="3"/>
      <c r="C683" s="99"/>
    </row>
    <row r="684" spans="1:3" customFormat="1" ht="12.6" x14ac:dyDescent="0.25">
      <c r="A684" s="3"/>
      <c r="C684" s="99"/>
    </row>
    <row r="685" spans="1:3" customFormat="1" ht="12.6" x14ac:dyDescent="0.25">
      <c r="A685" s="3"/>
      <c r="C685" s="99"/>
    </row>
    <row r="686" spans="1:3" customFormat="1" ht="12.6" x14ac:dyDescent="0.25">
      <c r="A686" s="3"/>
      <c r="C686" s="99"/>
    </row>
    <row r="687" spans="1:3" customFormat="1" ht="12.6" x14ac:dyDescent="0.25">
      <c r="A687" s="3"/>
      <c r="C687" s="99"/>
    </row>
    <row r="688" spans="1:3" customFormat="1" ht="12.6" x14ac:dyDescent="0.25">
      <c r="A688" s="3"/>
      <c r="C688" s="99"/>
    </row>
    <row r="689" spans="1:3" customFormat="1" ht="12.6" x14ac:dyDescent="0.25">
      <c r="A689" s="3"/>
      <c r="C689" s="99"/>
    </row>
    <row r="690" spans="1:3" customFormat="1" ht="12.6" x14ac:dyDescent="0.25">
      <c r="A690" s="3"/>
      <c r="C690" s="99"/>
    </row>
    <row r="691" spans="1:3" customFormat="1" ht="12.6" x14ac:dyDescent="0.25">
      <c r="A691" s="3"/>
      <c r="C691" s="99"/>
    </row>
    <row r="692" spans="1:3" customFormat="1" ht="12.6" x14ac:dyDescent="0.25">
      <c r="A692" s="3"/>
      <c r="C692" s="99"/>
    </row>
    <row r="693" spans="1:3" customFormat="1" ht="12.6" x14ac:dyDescent="0.25">
      <c r="A693" s="3"/>
      <c r="C693" s="99"/>
    </row>
    <row r="694" spans="1:3" customFormat="1" ht="12.6" x14ac:dyDescent="0.25">
      <c r="A694" s="3"/>
      <c r="C694" s="99"/>
    </row>
    <row r="695" spans="1:3" customFormat="1" ht="12.6" x14ac:dyDescent="0.25">
      <c r="A695" s="3"/>
      <c r="C695" s="99"/>
    </row>
    <row r="696" spans="1:3" customFormat="1" ht="12.6" x14ac:dyDescent="0.25">
      <c r="A696" s="3"/>
      <c r="C696" s="99"/>
    </row>
    <row r="697" spans="1:3" customFormat="1" ht="12.6" x14ac:dyDescent="0.25">
      <c r="A697" s="3"/>
      <c r="C697" s="99"/>
    </row>
    <row r="698" spans="1:3" customFormat="1" ht="12.6" x14ac:dyDescent="0.25">
      <c r="A698" s="3"/>
      <c r="C698" s="99"/>
    </row>
    <row r="699" spans="1:3" customFormat="1" ht="12.6" x14ac:dyDescent="0.25">
      <c r="A699" s="3"/>
      <c r="C699" s="99"/>
    </row>
    <row r="700" spans="1:3" customFormat="1" ht="12.6" x14ac:dyDescent="0.25">
      <c r="A700" s="3"/>
      <c r="C700" s="99"/>
    </row>
    <row r="701" spans="1:3" customFormat="1" ht="12.6" x14ac:dyDescent="0.25">
      <c r="A701" s="3"/>
      <c r="C701" s="99"/>
    </row>
    <row r="702" spans="1:3" customFormat="1" ht="12.6" x14ac:dyDescent="0.25">
      <c r="A702" s="3"/>
      <c r="C702" s="99"/>
    </row>
    <row r="703" spans="1:3" customFormat="1" ht="12.6" x14ac:dyDescent="0.25">
      <c r="A703" s="3"/>
      <c r="C703" s="99"/>
    </row>
    <row r="704" spans="1:3" customFormat="1" ht="12.6" x14ac:dyDescent="0.25">
      <c r="A704" s="3"/>
      <c r="C704" s="99"/>
    </row>
    <row r="705" spans="1:3" customFormat="1" ht="12.6" x14ac:dyDescent="0.25">
      <c r="A705" s="3"/>
      <c r="C705" s="99"/>
    </row>
    <row r="706" spans="1:3" customFormat="1" ht="12.6" x14ac:dyDescent="0.25">
      <c r="A706" s="3"/>
      <c r="C706" s="99"/>
    </row>
    <row r="707" spans="1:3" customFormat="1" ht="12.6" x14ac:dyDescent="0.25">
      <c r="A707" s="3"/>
      <c r="C707" s="99"/>
    </row>
    <row r="708" spans="1:3" customFormat="1" ht="12.6" x14ac:dyDescent="0.25">
      <c r="A708" s="3"/>
      <c r="C708" s="99"/>
    </row>
    <row r="709" spans="1:3" customFormat="1" ht="12.6" x14ac:dyDescent="0.25">
      <c r="A709" s="3"/>
      <c r="C709" s="99"/>
    </row>
    <row r="710" spans="1:3" customFormat="1" ht="12.6" x14ac:dyDescent="0.25">
      <c r="A710" s="3"/>
      <c r="C710" s="99"/>
    </row>
    <row r="711" spans="1:3" customFormat="1" ht="12.6" x14ac:dyDescent="0.25">
      <c r="A711" s="3"/>
      <c r="C711" s="99"/>
    </row>
    <row r="712" spans="1:3" customFormat="1" ht="12.6" x14ac:dyDescent="0.25">
      <c r="A712" s="3"/>
      <c r="C712" s="99"/>
    </row>
    <row r="713" spans="1:3" customFormat="1" ht="12.6" x14ac:dyDescent="0.25">
      <c r="A713" s="3"/>
      <c r="C713" s="99"/>
    </row>
    <row r="714" spans="1:3" customFormat="1" ht="12.6" x14ac:dyDescent="0.25">
      <c r="A714" s="3"/>
      <c r="C714" s="99"/>
    </row>
    <row r="715" spans="1:3" customFormat="1" ht="12.6" x14ac:dyDescent="0.25">
      <c r="A715" s="3"/>
      <c r="C715" s="99"/>
    </row>
    <row r="716" spans="1:3" customFormat="1" ht="12.6" x14ac:dyDescent="0.25">
      <c r="A716" s="3"/>
      <c r="C716" s="99"/>
    </row>
    <row r="717" spans="1:3" customFormat="1" ht="12.6" x14ac:dyDescent="0.25">
      <c r="A717" s="3"/>
      <c r="C717" s="99"/>
    </row>
    <row r="718" spans="1:3" customFormat="1" ht="12.6" x14ac:dyDescent="0.25">
      <c r="A718" s="3"/>
      <c r="C718" s="99"/>
    </row>
    <row r="719" spans="1:3" customFormat="1" ht="12.6" x14ac:dyDescent="0.25">
      <c r="A719" s="3"/>
      <c r="C719" s="99"/>
    </row>
    <row r="720" spans="1:3" customFormat="1" ht="12.6" x14ac:dyDescent="0.25">
      <c r="A720" s="3"/>
      <c r="C720" s="99"/>
    </row>
    <row r="721" spans="1:3" customFormat="1" ht="12.6" x14ac:dyDescent="0.25">
      <c r="A721" s="3"/>
      <c r="C721" s="99"/>
    </row>
    <row r="722" spans="1:3" customFormat="1" ht="12.6" x14ac:dyDescent="0.25">
      <c r="A722" s="3"/>
      <c r="C722" s="99"/>
    </row>
    <row r="723" spans="1:3" customFormat="1" ht="12.6" x14ac:dyDescent="0.25">
      <c r="A723" s="3"/>
      <c r="C723" s="99"/>
    </row>
    <row r="724" spans="1:3" customFormat="1" ht="12.6" x14ac:dyDescent="0.25">
      <c r="A724" s="3"/>
      <c r="C724" s="99"/>
    </row>
    <row r="725" spans="1:3" customFormat="1" ht="12.6" x14ac:dyDescent="0.25">
      <c r="A725" s="3"/>
      <c r="C725" s="99"/>
    </row>
    <row r="726" spans="1:3" customFormat="1" ht="12.6" x14ac:dyDescent="0.25">
      <c r="A726" s="3"/>
      <c r="C726" s="99"/>
    </row>
    <row r="727" spans="1:3" customFormat="1" ht="12.6" x14ac:dyDescent="0.25">
      <c r="A727" s="3"/>
      <c r="C727" s="99"/>
    </row>
    <row r="728" spans="1:3" customFormat="1" ht="12.6" x14ac:dyDescent="0.25">
      <c r="A728" s="3"/>
      <c r="C728" s="99"/>
    </row>
    <row r="729" spans="1:3" customFormat="1" ht="12.6" x14ac:dyDescent="0.25">
      <c r="A729" s="3"/>
      <c r="C729" s="99"/>
    </row>
    <row r="730" spans="1:3" customFormat="1" ht="12.6" x14ac:dyDescent="0.25">
      <c r="A730" s="3"/>
      <c r="C730" s="99"/>
    </row>
    <row r="731" spans="1:3" customFormat="1" ht="12.6" x14ac:dyDescent="0.25">
      <c r="A731" s="3"/>
      <c r="C731" s="99"/>
    </row>
    <row r="732" spans="1:3" customFormat="1" ht="12.6" x14ac:dyDescent="0.25">
      <c r="A732" s="3"/>
      <c r="C732" s="99"/>
    </row>
    <row r="733" spans="1:3" customFormat="1" ht="12.6" x14ac:dyDescent="0.25">
      <c r="A733" s="3"/>
      <c r="C733" s="99"/>
    </row>
    <row r="734" spans="1:3" customFormat="1" ht="12.6" x14ac:dyDescent="0.25">
      <c r="A734" s="3"/>
      <c r="C734" s="99"/>
    </row>
    <row r="735" spans="1:3" customFormat="1" ht="12.6" x14ac:dyDescent="0.25">
      <c r="A735" s="3"/>
      <c r="C735" s="99"/>
    </row>
    <row r="736" spans="1:3" customFormat="1" ht="12.6" x14ac:dyDescent="0.25">
      <c r="A736" s="3"/>
      <c r="C736" s="99"/>
    </row>
    <row r="737" spans="1:3" customFormat="1" ht="12.6" x14ac:dyDescent="0.25">
      <c r="A737" s="3"/>
      <c r="C737" s="99"/>
    </row>
    <row r="738" spans="1:3" customFormat="1" ht="12.6" x14ac:dyDescent="0.25">
      <c r="A738" s="3"/>
      <c r="C738" s="99"/>
    </row>
    <row r="739" spans="1:3" customFormat="1" ht="12.6" x14ac:dyDescent="0.25">
      <c r="A739" s="3"/>
      <c r="C739" s="99"/>
    </row>
    <row r="740" spans="1:3" customFormat="1" ht="12.6" x14ac:dyDescent="0.25">
      <c r="A740" s="3"/>
      <c r="C740" s="99"/>
    </row>
    <row r="741" spans="1:3" customFormat="1" ht="12.6" x14ac:dyDescent="0.25">
      <c r="A741" s="3"/>
      <c r="C741" s="99"/>
    </row>
    <row r="742" spans="1:3" customFormat="1" ht="12.6" x14ac:dyDescent="0.25">
      <c r="A742" s="3"/>
      <c r="C742" s="99"/>
    </row>
    <row r="743" spans="1:3" customFormat="1" ht="12.6" x14ac:dyDescent="0.25">
      <c r="A743" s="3"/>
      <c r="C743" s="99"/>
    </row>
    <row r="744" spans="1:3" customFormat="1" ht="12.6" x14ac:dyDescent="0.25">
      <c r="A744" s="3"/>
      <c r="C744" s="99"/>
    </row>
    <row r="745" spans="1:3" customFormat="1" ht="12.6" x14ac:dyDescent="0.25">
      <c r="A745" s="3"/>
      <c r="C745" s="99"/>
    </row>
    <row r="746" spans="1:3" customFormat="1" ht="12.6" x14ac:dyDescent="0.25">
      <c r="A746" s="3"/>
      <c r="C746" s="99"/>
    </row>
    <row r="747" spans="1:3" customFormat="1" ht="12.6" x14ac:dyDescent="0.25">
      <c r="A747" s="3"/>
      <c r="C747" s="99"/>
    </row>
    <row r="748" spans="1:3" customFormat="1" ht="12.6" x14ac:dyDescent="0.25">
      <c r="A748" s="3"/>
      <c r="C748" s="99"/>
    </row>
    <row r="749" spans="1:3" customFormat="1" ht="12.6" x14ac:dyDescent="0.25">
      <c r="A749" s="3"/>
      <c r="C749" s="99"/>
    </row>
    <row r="750" spans="1:3" customFormat="1" ht="12.6" x14ac:dyDescent="0.25">
      <c r="A750" s="3"/>
      <c r="C750" s="99"/>
    </row>
    <row r="751" spans="1:3" customFormat="1" ht="12.6" x14ac:dyDescent="0.25">
      <c r="A751" s="3"/>
      <c r="C751" s="99"/>
    </row>
    <row r="752" spans="1:3" customFormat="1" ht="12.6" x14ac:dyDescent="0.25">
      <c r="A752" s="3"/>
      <c r="C752" s="99"/>
    </row>
    <row r="753" spans="1:3" customFormat="1" ht="12.6" x14ac:dyDescent="0.25">
      <c r="A753" s="3"/>
      <c r="C753" s="99"/>
    </row>
    <row r="754" spans="1:3" customFormat="1" ht="12.6" x14ac:dyDescent="0.25">
      <c r="A754" s="3"/>
      <c r="C754" s="99"/>
    </row>
    <row r="755" spans="1:3" customFormat="1" ht="12.6" x14ac:dyDescent="0.25">
      <c r="A755" s="3"/>
      <c r="C755" s="99"/>
    </row>
    <row r="756" spans="1:3" customFormat="1" ht="12.6" x14ac:dyDescent="0.25">
      <c r="A756" s="3"/>
      <c r="C756" s="99"/>
    </row>
    <row r="757" spans="1:3" customFormat="1" ht="12.6" x14ac:dyDescent="0.25">
      <c r="A757" s="3"/>
      <c r="C757" s="99"/>
    </row>
    <row r="758" spans="1:3" customFormat="1" ht="12.6" x14ac:dyDescent="0.25">
      <c r="A758" s="3"/>
      <c r="C758" s="99"/>
    </row>
    <row r="759" spans="1:3" customFormat="1" ht="12.6" x14ac:dyDescent="0.25">
      <c r="A759" s="3"/>
      <c r="C759" s="99"/>
    </row>
    <row r="760" spans="1:3" customFormat="1" ht="12.6" x14ac:dyDescent="0.25">
      <c r="A760" s="3"/>
      <c r="C760" s="99"/>
    </row>
    <row r="761" spans="1:3" customFormat="1" ht="12.6" x14ac:dyDescent="0.25">
      <c r="A761" s="3"/>
      <c r="C761" s="99"/>
    </row>
    <row r="762" spans="1:3" customFormat="1" ht="12.6" x14ac:dyDescent="0.25">
      <c r="A762" s="3"/>
      <c r="C762" s="99"/>
    </row>
    <row r="763" spans="1:3" customFormat="1" ht="12.6" x14ac:dyDescent="0.25">
      <c r="A763" s="3"/>
      <c r="C763" s="99"/>
    </row>
    <row r="764" spans="1:3" customFormat="1" ht="12.6" x14ac:dyDescent="0.25">
      <c r="A764" s="3"/>
      <c r="C764" s="99"/>
    </row>
    <row r="765" spans="1:3" customFormat="1" ht="12.6" x14ac:dyDescent="0.25">
      <c r="A765" s="3"/>
      <c r="C765" s="99"/>
    </row>
    <row r="766" spans="1:3" customFormat="1" ht="12.6" x14ac:dyDescent="0.25">
      <c r="A766" s="3"/>
      <c r="C766" s="99"/>
    </row>
    <row r="767" spans="1:3" customFormat="1" ht="12.6" x14ac:dyDescent="0.25">
      <c r="A767" s="3"/>
      <c r="C767" s="99"/>
    </row>
    <row r="768" spans="1:3" customFormat="1" ht="12.6" x14ac:dyDescent="0.25">
      <c r="A768" s="3"/>
      <c r="C768" s="99"/>
    </row>
    <row r="769" spans="1:3" customFormat="1" ht="12.6" x14ac:dyDescent="0.25">
      <c r="A769" s="3"/>
      <c r="C769" s="99"/>
    </row>
    <row r="770" spans="1:3" customFormat="1" ht="12.6" x14ac:dyDescent="0.25">
      <c r="A770" s="3"/>
      <c r="C770" s="99"/>
    </row>
    <row r="771" spans="1:3" customFormat="1" ht="12.6" x14ac:dyDescent="0.25">
      <c r="A771" s="3"/>
      <c r="C771" s="99"/>
    </row>
    <row r="772" spans="1:3" customFormat="1" ht="12.6" x14ac:dyDescent="0.25">
      <c r="A772" s="3"/>
      <c r="C772" s="99"/>
    </row>
    <row r="773" spans="1:3" customFormat="1" ht="12.6" x14ac:dyDescent="0.25">
      <c r="A773" s="3"/>
      <c r="C773" s="99"/>
    </row>
    <row r="774" spans="1:3" customFormat="1" ht="12.6" x14ac:dyDescent="0.25">
      <c r="A774" s="3"/>
      <c r="C774" s="99"/>
    </row>
    <row r="775" spans="1:3" customFormat="1" ht="12.6" x14ac:dyDescent="0.25">
      <c r="A775" s="3"/>
      <c r="C775" s="99"/>
    </row>
    <row r="776" spans="1:3" customFormat="1" ht="12.6" x14ac:dyDescent="0.25">
      <c r="A776" s="3"/>
      <c r="C776" s="99"/>
    </row>
    <row r="777" spans="1:3" customFormat="1" ht="12.6" x14ac:dyDescent="0.25">
      <c r="A777" s="3"/>
      <c r="C777" s="99"/>
    </row>
    <row r="778" spans="1:3" customFormat="1" ht="12.6" x14ac:dyDescent="0.25">
      <c r="A778" s="3"/>
      <c r="C778" s="99"/>
    </row>
    <row r="779" spans="1:3" customFormat="1" ht="12.6" x14ac:dyDescent="0.25">
      <c r="A779" s="3"/>
      <c r="C779" s="99"/>
    </row>
    <row r="780" spans="1:3" customFormat="1" ht="12.6" x14ac:dyDescent="0.25">
      <c r="A780" s="3"/>
      <c r="C780" s="99"/>
    </row>
    <row r="781" spans="1:3" customFormat="1" ht="12.6" x14ac:dyDescent="0.25">
      <c r="A781" s="3"/>
      <c r="C781" s="99"/>
    </row>
    <row r="782" spans="1:3" customFormat="1" ht="12.6" x14ac:dyDescent="0.25">
      <c r="A782" s="3"/>
      <c r="C782" s="99"/>
    </row>
    <row r="783" spans="1:3" customFormat="1" ht="12.6" x14ac:dyDescent="0.25">
      <c r="A783" s="3"/>
      <c r="C783" s="99"/>
    </row>
    <row r="784" spans="1:3" customFormat="1" ht="12.6" x14ac:dyDescent="0.25">
      <c r="A784" s="3"/>
      <c r="C784" s="99"/>
    </row>
    <row r="785" spans="1:3" customFormat="1" ht="12.6" x14ac:dyDescent="0.25">
      <c r="A785" s="3"/>
      <c r="C785" s="99"/>
    </row>
    <row r="786" spans="1:3" customFormat="1" ht="12.6" x14ac:dyDescent="0.25">
      <c r="A786" s="3"/>
      <c r="C786" s="99"/>
    </row>
    <row r="787" spans="1:3" customFormat="1" ht="12.6" x14ac:dyDescent="0.25">
      <c r="A787" s="3"/>
      <c r="C787" s="99"/>
    </row>
    <row r="788" spans="1:3" customFormat="1" ht="12.6" x14ac:dyDescent="0.25">
      <c r="A788" s="3"/>
      <c r="C788" s="99"/>
    </row>
    <row r="789" spans="1:3" customFormat="1" ht="12.6" x14ac:dyDescent="0.25">
      <c r="A789" s="3"/>
      <c r="C789" s="99"/>
    </row>
    <row r="790" spans="1:3" customFormat="1" ht="12.6" x14ac:dyDescent="0.25">
      <c r="A790" s="3"/>
      <c r="C790" s="99"/>
    </row>
    <row r="791" spans="1:3" customFormat="1" ht="12.6" x14ac:dyDescent="0.25">
      <c r="A791" s="3"/>
      <c r="C791" s="99"/>
    </row>
    <row r="792" spans="1:3" customFormat="1" ht="12.6" x14ac:dyDescent="0.25">
      <c r="A792" s="3"/>
      <c r="C792" s="99"/>
    </row>
    <row r="793" spans="1:3" customFormat="1" ht="12.6" x14ac:dyDescent="0.25">
      <c r="A793" s="3"/>
      <c r="C793" s="99"/>
    </row>
    <row r="794" spans="1:3" customFormat="1" ht="12.6" x14ac:dyDescent="0.25">
      <c r="A794" s="3"/>
      <c r="C794" s="99"/>
    </row>
    <row r="795" spans="1:3" customFormat="1" ht="12.6" x14ac:dyDescent="0.25">
      <c r="A795" s="3"/>
      <c r="C795" s="99"/>
    </row>
    <row r="796" spans="1:3" customFormat="1" ht="12.6" x14ac:dyDescent="0.25">
      <c r="A796" s="3"/>
      <c r="C796" s="99"/>
    </row>
    <row r="797" spans="1:3" customFormat="1" ht="12.6" x14ac:dyDescent="0.25">
      <c r="A797" s="3"/>
      <c r="C797" s="99"/>
    </row>
    <row r="798" spans="1:3" customFormat="1" ht="12.6" x14ac:dyDescent="0.25">
      <c r="A798" s="3"/>
      <c r="C798" s="99"/>
    </row>
    <row r="799" spans="1:3" customFormat="1" ht="12.6" x14ac:dyDescent="0.25">
      <c r="A799" s="3"/>
      <c r="C799" s="99"/>
    </row>
    <row r="800" spans="1:3" customFormat="1" ht="12.6" x14ac:dyDescent="0.25">
      <c r="A800" s="3"/>
      <c r="C800" s="99"/>
    </row>
    <row r="801" spans="1:3" customFormat="1" ht="12.6" x14ac:dyDescent="0.25">
      <c r="A801" s="3"/>
      <c r="C801" s="99"/>
    </row>
    <row r="802" spans="1:3" customFormat="1" ht="12.6" x14ac:dyDescent="0.25">
      <c r="A802" s="3"/>
      <c r="C802" s="99"/>
    </row>
    <row r="803" spans="1:3" customFormat="1" ht="12.6" x14ac:dyDescent="0.25">
      <c r="A803" s="3"/>
      <c r="C803" s="99"/>
    </row>
    <row r="804" spans="1:3" customFormat="1" ht="12.6" x14ac:dyDescent="0.25">
      <c r="A804" s="3"/>
      <c r="C804" s="99"/>
    </row>
    <row r="805" spans="1:3" customFormat="1" ht="12.6" x14ac:dyDescent="0.25">
      <c r="A805" s="3"/>
      <c r="C805" s="99"/>
    </row>
    <row r="806" spans="1:3" customFormat="1" ht="12.6" x14ac:dyDescent="0.25">
      <c r="A806" s="3"/>
      <c r="C806" s="99"/>
    </row>
    <row r="807" spans="1:3" customFormat="1" ht="12.6" x14ac:dyDescent="0.25">
      <c r="A807" s="3"/>
      <c r="C807" s="99"/>
    </row>
    <row r="808" spans="1:3" customFormat="1" ht="12.6" x14ac:dyDescent="0.25">
      <c r="A808" s="3"/>
      <c r="C808" s="99"/>
    </row>
    <row r="809" spans="1:3" customFormat="1" ht="12.6" x14ac:dyDescent="0.25">
      <c r="A809" s="3"/>
      <c r="C809" s="99"/>
    </row>
    <row r="810" spans="1:3" customFormat="1" ht="12.6" x14ac:dyDescent="0.25">
      <c r="A810" s="3"/>
      <c r="C810" s="99"/>
    </row>
    <row r="811" spans="1:3" customFormat="1" ht="12.6" x14ac:dyDescent="0.25">
      <c r="A811" s="3"/>
      <c r="C811" s="99"/>
    </row>
    <row r="812" spans="1:3" customFormat="1" ht="12.6" x14ac:dyDescent="0.25">
      <c r="A812" s="3"/>
      <c r="C812" s="99"/>
    </row>
    <row r="813" spans="1:3" customFormat="1" ht="12.6" x14ac:dyDescent="0.25">
      <c r="A813" s="3"/>
      <c r="C813" s="99"/>
    </row>
    <row r="814" spans="1:3" customFormat="1" ht="12.6" x14ac:dyDescent="0.25">
      <c r="A814" s="3"/>
      <c r="C814" s="99"/>
    </row>
    <row r="815" spans="1:3" customFormat="1" ht="12.6" x14ac:dyDescent="0.25">
      <c r="A815" s="3"/>
      <c r="C815" s="99"/>
    </row>
    <row r="816" spans="1:3" customFormat="1" ht="12.6" x14ac:dyDescent="0.25">
      <c r="A816" s="3"/>
      <c r="C816" s="99"/>
    </row>
    <row r="817" spans="1:3" customFormat="1" ht="12.6" x14ac:dyDescent="0.25">
      <c r="A817" s="3"/>
      <c r="C817" s="99"/>
    </row>
    <row r="818" spans="1:3" customFormat="1" ht="12.6" x14ac:dyDescent="0.25">
      <c r="A818" s="3"/>
      <c r="C818" s="99"/>
    </row>
    <row r="819" spans="1:3" customFormat="1" ht="12.6" x14ac:dyDescent="0.25">
      <c r="A819" s="3"/>
      <c r="C819" s="99"/>
    </row>
    <row r="820" spans="1:3" customFormat="1" ht="12.6" x14ac:dyDescent="0.25">
      <c r="A820" s="3"/>
      <c r="C820" s="99"/>
    </row>
    <row r="821" spans="1:3" customFormat="1" ht="12.6" x14ac:dyDescent="0.25">
      <c r="A821" s="3"/>
      <c r="C821" s="99"/>
    </row>
    <row r="822" spans="1:3" customFormat="1" ht="12.6" x14ac:dyDescent="0.25">
      <c r="A822" s="3"/>
      <c r="C822" s="99"/>
    </row>
    <row r="823" spans="1:3" customFormat="1" ht="12.6" x14ac:dyDescent="0.25">
      <c r="A823" s="3"/>
      <c r="C823" s="99"/>
    </row>
    <row r="824" spans="1:3" customFormat="1" ht="12.6" x14ac:dyDescent="0.25">
      <c r="A824" s="3"/>
      <c r="C824" s="99"/>
    </row>
    <row r="825" spans="1:3" customFormat="1" ht="12.6" x14ac:dyDescent="0.25">
      <c r="A825" s="3"/>
      <c r="C825" s="99"/>
    </row>
    <row r="826" spans="1:3" customFormat="1" ht="12.6" x14ac:dyDescent="0.25">
      <c r="A826" s="3"/>
      <c r="C826" s="99"/>
    </row>
    <row r="827" spans="1:3" customFormat="1" ht="12.6" x14ac:dyDescent="0.25">
      <c r="A827" s="3"/>
      <c r="C827" s="99"/>
    </row>
    <row r="828" spans="1:3" customFormat="1" ht="12.6" x14ac:dyDescent="0.25">
      <c r="A828" s="3"/>
      <c r="C828" s="99"/>
    </row>
    <row r="829" spans="1:3" customFormat="1" ht="12.6" x14ac:dyDescent="0.25">
      <c r="A829" s="3"/>
      <c r="C829" s="99"/>
    </row>
    <row r="830" spans="1:3" customFormat="1" ht="12.6" x14ac:dyDescent="0.25">
      <c r="A830" s="3"/>
      <c r="C830" s="99"/>
    </row>
    <row r="831" spans="1:3" customFormat="1" ht="12.6" x14ac:dyDescent="0.25">
      <c r="A831" s="3"/>
      <c r="C831" s="99"/>
    </row>
    <row r="832" spans="1:3" customFormat="1" ht="12.6" x14ac:dyDescent="0.25">
      <c r="A832" s="3"/>
      <c r="C832" s="99"/>
    </row>
    <row r="833" spans="1:3" customFormat="1" ht="12.6" x14ac:dyDescent="0.25">
      <c r="A833" s="3"/>
      <c r="C833" s="99"/>
    </row>
    <row r="834" spans="1:3" customFormat="1" ht="12.6" x14ac:dyDescent="0.25">
      <c r="A834" s="3"/>
      <c r="C834" s="99"/>
    </row>
    <row r="835" spans="1:3" customFormat="1" ht="12.6" x14ac:dyDescent="0.25">
      <c r="A835" s="3"/>
      <c r="C835" s="99"/>
    </row>
    <row r="836" spans="1:3" customFormat="1" ht="12.6" x14ac:dyDescent="0.25">
      <c r="A836" s="3"/>
      <c r="C836" s="99"/>
    </row>
    <row r="837" spans="1:3" customFormat="1" ht="12.6" x14ac:dyDescent="0.25">
      <c r="A837" s="3"/>
      <c r="C837" s="99"/>
    </row>
    <row r="838" spans="1:3" customFormat="1" ht="12.6" x14ac:dyDescent="0.25">
      <c r="A838" s="3"/>
      <c r="C838" s="99"/>
    </row>
    <row r="839" spans="1:3" customFormat="1" ht="12.6" x14ac:dyDescent="0.25">
      <c r="A839" s="3"/>
      <c r="C839" s="99"/>
    </row>
    <row r="840" spans="1:3" customFormat="1" ht="12.6" x14ac:dyDescent="0.25">
      <c r="A840" s="3"/>
      <c r="C840" s="99"/>
    </row>
    <row r="841" spans="1:3" customFormat="1" ht="12.6" x14ac:dyDescent="0.25">
      <c r="A841" s="3"/>
      <c r="C841" s="99"/>
    </row>
    <row r="842" spans="1:3" customFormat="1" ht="12.6" x14ac:dyDescent="0.25">
      <c r="A842" s="3"/>
      <c r="C842" s="99"/>
    </row>
    <row r="843" spans="1:3" customFormat="1" ht="12.6" x14ac:dyDescent="0.25">
      <c r="A843" s="3"/>
      <c r="C843" s="99"/>
    </row>
    <row r="844" spans="1:3" customFormat="1" ht="12.6" x14ac:dyDescent="0.25">
      <c r="A844" s="3"/>
      <c r="C844" s="99"/>
    </row>
    <row r="845" spans="1:3" customFormat="1" ht="12.6" x14ac:dyDescent="0.25">
      <c r="A845" s="3"/>
      <c r="C845" s="99"/>
    </row>
    <row r="846" spans="1:3" customFormat="1" ht="12.6" x14ac:dyDescent="0.25">
      <c r="A846" s="3"/>
      <c r="C846" s="99"/>
    </row>
    <row r="847" spans="1:3" customFormat="1" ht="12.6" x14ac:dyDescent="0.25">
      <c r="A847" s="3"/>
      <c r="C847" s="99"/>
    </row>
    <row r="848" spans="1:3" customFormat="1" ht="12.6" x14ac:dyDescent="0.25">
      <c r="A848" s="3"/>
      <c r="C848" s="99"/>
    </row>
    <row r="849" spans="1:3" customFormat="1" ht="12.6" x14ac:dyDescent="0.25">
      <c r="A849" s="3"/>
      <c r="C849" s="99"/>
    </row>
    <row r="850" spans="1:3" customFormat="1" ht="12.6" x14ac:dyDescent="0.25">
      <c r="A850" s="3"/>
      <c r="C850" s="99"/>
    </row>
    <row r="851" spans="1:3" customFormat="1" ht="12.6" x14ac:dyDescent="0.25">
      <c r="A851" s="3"/>
      <c r="C851" s="99"/>
    </row>
    <row r="852" spans="1:3" customFormat="1" ht="12.6" x14ac:dyDescent="0.25">
      <c r="A852" s="3"/>
      <c r="C852" s="99"/>
    </row>
    <row r="853" spans="1:3" customFormat="1" ht="12.6" x14ac:dyDescent="0.25">
      <c r="A853" s="3"/>
      <c r="C853" s="99"/>
    </row>
    <row r="854" spans="1:3" customFormat="1" ht="12.6" x14ac:dyDescent="0.25">
      <c r="A854" s="3"/>
      <c r="C854" s="99"/>
    </row>
    <row r="855" spans="1:3" customFormat="1" ht="12.6" x14ac:dyDescent="0.25">
      <c r="A855" s="3"/>
      <c r="C855" s="99"/>
    </row>
    <row r="856" spans="1:3" customFormat="1" ht="12.6" x14ac:dyDescent="0.25">
      <c r="A856" s="3"/>
      <c r="C856" s="99"/>
    </row>
    <row r="857" spans="1:3" customFormat="1" ht="12.6" x14ac:dyDescent="0.25">
      <c r="A857" s="3"/>
      <c r="C857" s="99"/>
    </row>
    <row r="858" spans="1:3" customFormat="1" ht="12.6" x14ac:dyDescent="0.25">
      <c r="A858" s="3"/>
      <c r="C858" s="99"/>
    </row>
    <row r="859" spans="1:3" customFormat="1" ht="12.6" x14ac:dyDescent="0.25">
      <c r="A859" s="3"/>
      <c r="C859" s="99"/>
    </row>
    <row r="860" spans="1:3" customFormat="1" ht="12.6" x14ac:dyDescent="0.25">
      <c r="A860" s="3"/>
      <c r="C860" s="99"/>
    </row>
    <row r="861" spans="1:3" customFormat="1" ht="12.6" x14ac:dyDescent="0.25">
      <c r="A861" s="3"/>
      <c r="C861" s="99"/>
    </row>
    <row r="862" spans="1:3" customFormat="1" ht="12.6" x14ac:dyDescent="0.25">
      <c r="A862" s="3"/>
      <c r="C862" s="99"/>
    </row>
    <row r="863" spans="1:3" customFormat="1" ht="12.6" x14ac:dyDescent="0.25">
      <c r="A863" s="3"/>
      <c r="C863" s="99"/>
    </row>
    <row r="864" spans="1:3" customFormat="1" ht="12.6" x14ac:dyDescent="0.25">
      <c r="A864" s="3"/>
      <c r="C864" s="99"/>
    </row>
    <row r="865" spans="1:3" customFormat="1" ht="12.6" x14ac:dyDescent="0.25">
      <c r="A865" s="3"/>
      <c r="C865" s="99"/>
    </row>
    <row r="866" spans="1:3" customFormat="1" ht="12.6" x14ac:dyDescent="0.25">
      <c r="A866" s="3"/>
      <c r="C866" s="99"/>
    </row>
    <row r="867" spans="1:3" customFormat="1" ht="12.6" x14ac:dyDescent="0.25">
      <c r="A867" s="3"/>
      <c r="C867" s="99"/>
    </row>
    <row r="868" spans="1:3" customFormat="1" ht="12.6" x14ac:dyDescent="0.25">
      <c r="A868" s="3"/>
      <c r="C868" s="99"/>
    </row>
    <row r="869" spans="1:3" customFormat="1" ht="12.6" x14ac:dyDescent="0.25">
      <c r="A869" s="3"/>
      <c r="C869" s="99"/>
    </row>
    <row r="870" spans="1:3" customFormat="1" ht="12.6" x14ac:dyDescent="0.25">
      <c r="A870" s="3"/>
      <c r="C870" s="99"/>
    </row>
    <row r="871" spans="1:3" customFormat="1" ht="12.6" x14ac:dyDescent="0.25">
      <c r="A871" s="3"/>
      <c r="C871" s="99"/>
    </row>
    <row r="872" spans="1:3" customFormat="1" ht="12.6" x14ac:dyDescent="0.25">
      <c r="A872" s="3"/>
      <c r="C872" s="99"/>
    </row>
    <row r="873" spans="1:3" customFormat="1" ht="12.6" x14ac:dyDescent="0.25">
      <c r="A873" s="3"/>
      <c r="C873" s="99"/>
    </row>
    <row r="874" spans="1:3" customFormat="1" ht="12.6" x14ac:dyDescent="0.25">
      <c r="A874" s="3"/>
      <c r="C874" s="99"/>
    </row>
    <row r="875" spans="1:3" customFormat="1" ht="12.6" x14ac:dyDescent="0.25">
      <c r="A875" s="3"/>
      <c r="C875" s="99"/>
    </row>
    <row r="876" spans="1:3" customFormat="1" ht="12.6" x14ac:dyDescent="0.25">
      <c r="A876" s="3"/>
      <c r="C876" s="99"/>
    </row>
    <row r="877" spans="1:3" customFormat="1" ht="12.6" x14ac:dyDescent="0.25">
      <c r="A877" s="3"/>
      <c r="C877" s="99"/>
    </row>
    <row r="878" spans="1:3" customFormat="1" ht="12.6" x14ac:dyDescent="0.25">
      <c r="A878" s="3"/>
      <c r="C878" s="99"/>
    </row>
    <row r="879" spans="1:3" customFormat="1" ht="12.6" x14ac:dyDescent="0.25">
      <c r="A879" s="3"/>
      <c r="C879" s="99"/>
    </row>
    <row r="880" spans="1:3" customFormat="1" ht="12.6" x14ac:dyDescent="0.25">
      <c r="A880" s="3"/>
      <c r="C880" s="99"/>
    </row>
    <row r="881" spans="1:3" customFormat="1" ht="12.6" x14ac:dyDescent="0.25">
      <c r="A881" s="3"/>
      <c r="C881" s="99"/>
    </row>
    <row r="882" spans="1:3" customFormat="1" ht="12.6" x14ac:dyDescent="0.25">
      <c r="A882" s="3"/>
      <c r="C882" s="99"/>
    </row>
    <row r="883" spans="1:3" customFormat="1" ht="12.6" x14ac:dyDescent="0.25">
      <c r="A883" s="3"/>
      <c r="C883" s="99"/>
    </row>
    <row r="884" spans="1:3" customFormat="1" ht="12.6" x14ac:dyDescent="0.25">
      <c r="A884" s="3"/>
      <c r="C884" s="99"/>
    </row>
    <row r="885" spans="1:3" customFormat="1" ht="12.6" x14ac:dyDescent="0.25">
      <c r="A885" s="3"/>
      <c r="C885" s="99"/>
    </row>
    <row r="886" spans="1:3" customFormat="1" ht="12.6" x14ac:dyDescent="0.25">
      <c r="A886" s="3"/>
      <c r="C886" s="99"/>
    </row>
    <row r="887" spans="1:3" customFormat="1" ht="12.6" x14ac:dyDescent="0.25">
      <c r="A887" s="3"/>
      <c r="C887" s="99"/>
    </row>
    <row r="888" spans="1:3" customFormat="1" ht="12.6" x14ac:dyDescent="0.25">
      <c r="A888" s="3"/>
      <c r="C888" s="99"/>
    </row>
    <row r="889" spans="1:3" customFormat="1" ht="12.6" x14ac:dyDescent="0.25">
      <c r="A889" s="3"/>
      <c r="C889" s="99"/>
    </row>
    <row r="890" spans="1:3" customFormat="1" ht="12.6" x14ac:dyDescent="0.25">
      <c r="A890" s="3"/>
      <c r="C890" s="99"/>
    </row>
    <row r="891" spans="1:3" customFormat="1" ht="12.6" x14ac:dyDescent="0.25">
      <c r="A891" s="3"/>
      <c r="C891" s="99"/>
    </row>
    <row r="892" spans="1:3" customFormat="1" ht="12.6" x14ac:dyDescent="0.25">
      <c r="A892" s="3"/>
      <c r="C892" s="99"/>
    </row>
    <row r="893" spans="1:3" customFormat="1" ht="12.6" x14ac:dyDescent="0.25">
      <c r="A893" s="3"/>
      <c r="C893" s="99"/>
    </row>
    <row r="894" spans="1:3" customFormat="1" ht="12.6" x14ac:dyDescent="0.25">
      <c r="A894" s="3"/>
      <c r="C894" s="99"/>
    </row>
    <row r="895" spans="1:3" customFormat="1" ht="12.6" x14ac:dyDescent="0.25">
      <c r="A895" s="3"/>
      <c r="C895" s="99"/>
    </row>
    <row r="896" spans="1:3" customFormat="1" ht="12.6" x14ac:dyDescent="0.25">
      <c r="A896" s="3"/>
      <c r="C896" s="99"/>
    </row>
    <row r="897" spans="1:3" customFormat="1" ht="12.6" x14ac:dyDescent="0.25">
      <c r="A897" s="3"/>
      <c r="C897" s="99"/>
    </row>
    <row r="898" spans="1:3" customFormat="1" ht="12.6" x14ac:dyDescent="0.25">
      <c r="A898" s="3"/>
      <c r="C898" s="99"/>
    </row>
    <row r="899" spans="1:3" customFormat="1" ht="12.6" x14ac:dyDescent="0.25">
      <c r="A899" s="3"/>
      <c r="C899" s="99"/>
    </row>
    <row r="900" spans="1:3" customFormat="1" ht="12.6" x14ac:dyDescent="0.25">
      <c r="A900" s="3"/>
      <c r="C900" s="99"/>
    </row>
    <row r="901" spans="1:3" customFormat="1" ht="12.6" x14ac:dyDescent="0.25">
      <c r="A901" s="3"/>
      <c r="C901" s="99"/>
    </row>
    <row r="902" spans="1:3" customFormat="1" ht="12.6" x14ac:dyDescent="0.25">
      <c r="A902" s="3"/>
      <c r="C902" s="99"/>
    </row>
    <row r="903" spans="1:3" customFormat="1" ht="12.6" x14ac:dyDescent="0.25">
      <c r="A903" s="3"/>
      <c r="C903" s="99"/>
    </row>
    <row r="904" spans="1:3" customFormat="1" ht="12.6" x14ac:dyDescent="0.25">
      <c r="A904" s="3"/>
      <c r="C904" s="99"/>
    </row>
    <row r="905" spans="1:3" customFormat="1" ht="12.6" x14ac:dyDescent="0.25">
      <c r="A905" s="3"/>
      <c r="C905" s="99"/>
    </row>
    <row r="906" spans="1:3" customFormat="1" ht="12.6" x14ac:dyDescent="0.25">
      <c r="A906" s="3"/>
      <c r="C906" s="99"/>
    </row>
    <row r="907" spans="1:3" customFormat="1" ht="12.6" x14ac:dyDescent="0.25">
      <c r="A907" s="3"/>
      <c r="C907" s="99"/>
    </row>
    <row r="908" spans="1:3" customFormat="1" ht="12.6" x14ac:dyDescent="0.25">
      <c r="A908" s="3"/>
      <c r="C908" s="99"/>
    </row>
    <row r="909" spans="1:3" customFormat="1" ht="12.6" x14ac:dyDescent="0.25">
      <c r="A909" s="3"/>
      <c r="C909" s="99"/>
    </row>
    <row r="910" spans="1:3" customFormat="1" ht="12.6" x14ac:dyDescent="0.25">
      <c r="A910" s="3"/>
      <c r="C910" s="99"/>
    </row>
    <row r="911" spans="1:3" customFormat="1" ht="12.6" x14ac:dyDescent="0.25">
      <c r="A911" s="3"/>
      <c r="C911" s="99"/>
    </row>
    <row r="912" spans="1:3" customFormat="1" ht="12.6" x14ac:dyDescent="0.25">
      <c r="A912" s="3"/>
      <c r="C912" s="99"/>
    </row>
    <row r="913" spans="1:3" customFormat="1" ht="12.6" x14ac:dyDescent="0.25">
      <c r="A913" s="3"/>
      <c r="C913" s="99"/>
    </row>
    <row r="914" spans="1:3" customFormat="1" ht="12.6" x14ac:dyDescent="0.25">
      <c r="A914" s="3"/>
      <c r="C914" s="99"/>
    </row>
    <row r="915" spans="1:3" customFormat="1" ht="12.6" x14ac:dyDescent="0.25">
      <c r="A915" s="3"/>
      <c r="C915" s="99"/>
    </row>
    <row r="916" spans="1:3" customFormat="1" ht="12.6" x14ac:dyDescent="0.25">
      <c r="A916" s="3"/>
      <c r="C916" s="99"/>
    </row>
    <row r="917" spans="1:3" customFormat="1" ht="12.6" x14ac:dyDescent="0.25">
      <c r="A917" s="3"/>
      <c r="C917" s="99"/>
    </row>
    <row r="918" spans="1:3" customFormat="1" ht="12.6" x14ac:dyDescent="0.25">
      <c r="A918" s="3"/>
      <c r="C918" s="99"/>
    </row>
    <row r="919" spans="1:3" customFormat="1" ht="12.6" x14ac:dyDescent="0.25">
      <c r="A919" s="3"/>
      <c r="C919" s="99"/>
    </row>
    <row r="920" spans="1:3" customFormat="1" ht="12.6" x14ac:dyDescent="0.25">
      <c r="A920" s="3"/>
      <c r="C920" s="99"/>
    </row>
    <row r="921" spans="1:3" customFormat="1" ht="12.6" x14ac:dyDescent="0.25">
      <c r="A921" s="3"/>
      <c r="C921" s="99"/>
    </row>
    <row r="922" spans="1:3" customFormat="1" ht="12.6" x14ac:dyDescent="0.25">
      <c r="A922" s="3"/>
      <c r="C922" s="99"/>
    </row>
    <row r="923" spans="1:3" customFormat="1" ht="12.6" x14ac:dyDescent="0.25">
      <c r="A923" s="3"/>
      <c r="C923" s="99"/>
    </row>
    <row r="924" spans="1:3" customFormat="1" ht="12.6" x14ac:dyDescent="0.25">
      <c r="A924" s="3"/>
      <c r="C924" s="99"/>
    </row>
    <row r="925" spans="1:3" customFormat="1" ht="12.6" x14ac:dyDescent="0.25">
      <c r="A925" s="3"/>
      <c r="C925" s="99"/>
    </row>
    <row r="926" spans="1:3" customFormat="1" ht="12.6" x14ac:dyDescent="0.25">
      <c r="A926" s="3"/>
      <c r="C926" s="99"/>
    </row>
    <row r="927" spans="1:3" customFormat="1" ht="12.6" x14ac:dyDescent="0.25">
      <c r="A927" s="3"/>
      <c r="C927" s="99"/>
    </row>
    <row r="928" spans="1:3" customFormat="1" ht="12.6" x14ac:dyDescent="0.25">
      <c r="A928" s="3"/>
      <c r="C928" s="99"/>
    </row>
    <row r="929" spans="1:3" customFormat="1" ht="12.6" x14ac:dyDescent="0.25">
      <c r="A929" s="3"/>
      <c r="C929" s="99"/>
    </row>
    <row r="930" spans="1:3" customFormat="1" ht="12.6" x14ac:dyDescent="0.25">
      <c r="A930" s="3"/>
      <c r="C930" s="99"/>
    </row>
    <row r="931" spans="1:3" customFormat="1" ht="12.6" x14ac:dyDescent="0.25">
      <c r="A931" s="3"/>
      <c r="C931" s="99"/>
    </row>
    <row r="932" spans="1:3" customFormat="1" ht="12.6" x14ac:dyDescent="0.25">
      <c r="A932" s="3"/>
      <c r="C932" s="99"/>
    </row>
    <row r="933" spans="1:3" customFormat="1" ht="12.6" x14ac:dyDescent="0.25">
      <c r="A933" s="3"/>
      <c r="C933" s="99"/>
    </row>
    <row r="934" spans="1:3" customFormat="1" ht="12.6" x14ac:dyDescent="0.25">
      <c r="A934" s="3"/>
      <c r="C934" s="99"/>
    </row>
    <row r="935" spans="1:3" customFormat="1" ht="12.6" x14ac:dyDescent="0.25">
      <c r="A935" s="3"/>
      <c r="C935" s="99"/>
    </row>
    <row r="936" spans="1:3" customFormat="1" ht="12.6" x14ac:dyDescent="0.25">
      <c r="A936" s="3"/>
      <c r="C936" s="99"/>
    </row>
    <row r="937" spans="1:3" customFormat="1" ht="12.6" x14ac:dyDescent="0.25">
      <c r="A937" s="3"/>
      <c r="C937" s="99"/>
    </row>
    <row r="938" spans="1:3" customFormat="1" ht="12.6" x14ac:dyDescent="0.25">
      <c r="A938" s="3"/>
      <c r="C938" s="99"/>
    </row>
    <row r="939" spans="1:3" customFormat="1" ht="12.6" x14ac:dyDescent="0.25">
      <c r="A939" s="3"/>
      <c r="C939" s="99"/>
    </row>
    <row r="940" spans="1:3" customFormat="1" ht="12.6" x14ac:dyDescent="0.25">
      <c r="A940" s="3"/>
      <c r="C940" s="99"/>
    </row>
    <row r="941" spans="1:3" customFormat="1" ht="12.6" x14ac:dyDescent="0.25">
      <c r="A941" s="3"/>
      <c r="C941" s="99"/>
    </row>
    <row r="942" spans="1:3" customFormat="1" ht="12.6" x14ac:dyDescent="0.25">
      <c r="A942" s="3"/>
      <c r="C942" s="99"/>
    </row>
    <row r="943" spans="1:3" customFormat="1" ht="12.6" x14ac:dyDescent="0.25">
      <c r="A943" s="3"/>
      <c r="C943" s="99"/>
    </row>
    <row r="944" spans="1:3" customFormat="1" ht="12.6" x14ac:dyDescent="0.25">
      <c r="A944" s="3"/>
      <c r="C944" s="99"/>
    </row>
    <row r="945" spans="1:3" customFormat="1" ht="12.6" x14ac:dyDescent="0.25">
      <c r="A945" s="3"/>
      <c r="C945" s="99"/>
    </row>
    <row r="946" spans="1:3" customFormat="1" ht="12.6" x14ac:dyDescent="0.25">
      <c r="A946" s="3"/>
      <c r="C946" s="99"/>
    </row>
    <row r="947" spans="1:3" customFormat="1" ht="12.6" x14ac:dyDescent="0.25">
      <c r="A947" s="3"/>
      <c r="C947" s="99"/>
    </row>
    <row r="948" spans="1:3" customFormat="1" ht="12.6" x14ac:dyDescent="0.25">
      <c r="A948" s="3"/>
      <c r="C948" s="99"/>
    </row>
    <row r="949" spans="1:3" customFormat="1" ht="12.6" x14ac:dyDescent="0.25">
      <c r="A949" s="3"/>
      <c r="C949" s="99"/>
    </row>
    <row r="950" spans="1:3" customFormat="1" ht="12.6" x14ac:dyDescent="0.25">
      <c r="A950" s="3"/>
      <c r="C950" s="99"/>
    </row>
    <row r="951" spans="1:3" customFormat="1" ht="12.6" x14ac:dyDescent="0.25">
      <c r="A951" s="3"/>
      <c r="C951" s="99"/>
    </row>
    <row r="952" spans="1:3" customFormat="1" ht="12.6" x14ac:dyDescent="0.25">
      <c r="A952" s="3"/>
      <c r="C952" s="99"/>
    </row>
    <row r="953" spans="1:3" customFormat="1" ht="12.6" x14ac:dyDescent="0.25">
      <c r="A953" s="3"/>
      <c r="C953" s="99"/>
    </row>
    <row r="954" spans="1:3" customFormat="1" ht="12.6" x14ac:dyDescent="0.25">
      <c r="A954" s="3"/>
      <c r="C954" s="99"/>
    </row>
    <row r="955" spans="1:3" customFormat="1" ht="12.6" x14ac:dyDescent="0.25">
      <c r="A955" s="3"/>
      <c r="C955" s="99"/>
    </row>
    <row r="956" spans="1:3" customFormat="1" ht="12.6" x14ac:dyDescent="0.25">
      <c r="A956" s="3"/>
      <c r="C956" s="99"/>
    </row>
    <row r="957" spans="1:3" customFormat="1" ht="12.6" x14ac:dyDescent="0.25">
      <c r="A957" s="3"/>
      <c r="C957" s="99"/>
    </row>
    <row r="958" spans="1:3" customFormat="1" ht="12.6" x14ac:dyDescent="0.25">
      <c r="A958" s="3"/>
      <c r="C958" s="99"/>
    </row>
    <row r="959" spans="1:3" customFormat="1" ht="12.6" x14ac:dyDescent="0.25">
      <c r="A959" s="3"/>
      <c r="C959" s="99"/>
    </row>
    <row r="960" spans="1:3" customFormat="1" ht="12.6" x14ac:dyDescent="0.25">
      <c r="A960" s="3"/>
      <c r="C960" s="99"/>
    </row>
    <row r="961" spans="1:3" customFormat="1" ht="12.6" x14ac:dyDescent="0.25">
      <c r="A961" s="3"/>
      <c r="C961" s="99"/>
    </row>
    <row r="962" spans="1:3" customFormat="1" ht="12.6" x14ac:dyDescent="0.25">
      <c r="A962" s="3"/>
      <c r="C962" s="99"/>
    </row>
    <row r="963" spans="1:3" customFormat="1" ht="12.6" x14ac:dyDescent="0.25">
      <c r="A963" s="3"/>
      <c r="C963" s="99"/>
    </row>
    <row r="964" spans="1:3" customFormat="1" ht="12.6" x14ac:dyDescent="0.25">
      <c r="A964" s="3"/>
      <c r="C964" s="99"/>
    </row>
    <row r="965" spans="1:3" customFormat="1" ht="12.6" x14ac:dyDescent="0.25">
      <c r="A965" s="3"/>
      <c r="C965" s="99"/>
    </row>
    <row r="966" spans="1:3" customFormat="1" ht="12.6" x14ac:dyDescent="0.25">
      <c r="A966" s="3"/>
      <c r="C966" s="99"/>
    </row>
    <row r="967" spans="1:3" customFormat="1" ht="12.6" x14ac:dyDescent="0.25">
      <c r="A967" s="3"/>
      <c r="C967" s="99"/>
    </row>
    <row r="968" spans="1:3" customFormat="1" ht="12.6" x14ac:dyDescent="0.25">
      <c r="A968" s="3"/>
      <c r="C968" s="99"/>
    </row>
    <row r="969" spans="1:3" customFormat="1" ht="12.6" x14ac:dyDescent="0.25">
      <c r="A969" s="3"/>
      <c r="C969" s="99"/>
    </row>
    <row r="970" spans="1:3" customFormat="1" ht="12.6" x14ac:dyDescent="0.25">
      <c r="A970" s="3"/>
      <c r="C970" s="99"/>
    </row>
    <row r="971" spans="1:3" customFormat="1" ht="12.6" x14ac:dyDescent="0.25">
      <c r="A971" s="3"/>
      <c r="C971" s="99"/>
    </row>
    <row r="972" spans="1:3" customFormat="1" ht="12.6" x14ac:dyDescent="0.25">
      <c r="A972" s="3"/>
      <c r="C972" s="99"/>
    </row>
    <row r="973" spans="1:3" customFormat="1" ht="12.6" x14ac:dyDescent="0.25">
      <c r="A973" s="3"/>
      <c r="C973" s="99"/>
    </row>
    <row r="974" spans="1:3" customFormat="1" ht="12.6" x14ac:dyDescent="0.25">
      <c r="A974" s="3"/>
      <c r="C974" s="99"/>
    </row>
    <row r="975" spans="1:3" customFormat="1" ht="12.6" x14ac:dyDescent="0.25">
      <c r="A975" s="3"/>
      <c r="C975" s="99"/>
    </row>
    <row r="976" spans="1:3" customFormat="1" ht="12.6" x14ac:dyDescent="0.25">
      <c r="A976" s="3"/>
      <c r="C976" s="99"/>
    </row>
    <row r="977" spans="1:3" customFormat="1" ht="12.6" x14ac:dyDescent="0.25">
      <c r="A977" s="3"/>
      <c r="C977" s="99"/>
    </row>
    <row r="978" spans="1:3" customFormat="1" ht="12.6" x14ac:dyDescent="0.25">
      <c r="A978" s="3"/>
      <c r="C978" s="99"/>
    </row>
    <row r="979" spans="1:3" customFormat="1" ht="12.6" x14ac:dyDescent="0.25">
      <c r="A979" s="3"/>
      <c r="C979" s="99"/>
    </row>
    <row r="980" spans="1:3" customFormat="1" ht="12.6" x14ac:dyDescent="0.25">
      <c r="A980" s="3"/>
      <c r="C980" s="99"/>
    </row>
    <row r="981" spans="1:3" customFormat="1" ht="12.6" x14ac:dyDescent="0.25">
      <c r="A981" s="3"/>
      <c r="C981" s="99"/>
    </row>
    <row r="982" spans="1:3" customFormat="1" ht="12.6" x14ac:dyDescent="0.25">
      <c r="A982" s="3"/>
      <c r="C982" s="99"/>
    </row>
    <row r="983" spans="1:3" customFormat="1" ht="12.6" x14ac:dyDescent="0.25">
      <c r="A983" s="3"/>
      <c r="C983" s="99"/>
    </row>
    <row r="984" spans="1:3" customFormat="1" ht="12.6" x14ac:dyDescent="0.25">
      <c r="A984" s="3"/>
      <c r="C984" s="99"/>
    </row>
    <row r="985" spans="1:3" customFormat="1" ht="12.6" x14ac:dyDescent="0.25">
      <c r="A985" s="3"/>
      <c r="C985" s="99"/>
    </row>
    <row r="986" spans="1:3" customFormat="1" ht="12.6" x14ac:dyDescent="0.25">
      <c r="A986" s="3"/>
      <c r="C986" s="99"/>
    </row>
    <row r="987" spans="1:3" customFormat="1" ht="12.6" x14ac:dyDescent="0.25">
      <c r="A987" s="3"/>
      <c r="C987" s="99"/>
    </row>
    <row r="988" spans="1:3" customFormat="1" ht="12.6" x14ac:dyDescent="0.25">
      <c r="A988" s="3"/>
      <c r="C988" s="99"/>
    </row>
    <row r="989" spans="1:3" customFormat="1" ht="12.6" x14ac:dyDescent="0.25">
      <c r="A989" s="3"/>
      <c r="C989" s="99"/>
    </row>
    <row r="990" spans="1:3" customFormat="1" ht="12.6" x14ac:dyDescent="0.25">
      <c r="A990" s="3"/>
      <c r="C990" s="99"/>
    </row>
    <row r="991" spans="1:3" customFormat="1" ht="12.6" x14ac:dyDescent="0.25">
      <c r="A991" s="3"/>
      <c r="C991" s="99"/>
    </row>
    <row r="992" spans="1:3" customFormat="1" ht="12.6" x14ac:dyDescent="0.25">
      <c r="A992" s="3"/>
      <c r="C992" s="99"/>
    </row>
    <row r="993" spans="1:3" customFormat="1" ht="12.6" x14ac:dyDescent="0.25">
      <c r="A993" s="3"/>
      <c r="C993" s="99"/>
    </row>
    <row r="994" spans="1:3" customFormat="1" ht="12.6" x14ac:dyDescent="0.25">
      <c r="A994" s="3"/>
      <c r="C994" s="99"/>
    </row>
    <row r="995" spans="1:3" customFormat="1" ht="12.6" x14ac:dyDescent="0.25">
      <c r="A995" s="3"/>
      <c r="C995" s="99"/>
    </row>
    <row r="996" spans="1:3" customFormat="1" ht="12.6" x14ac:dyDescent="0.25">
      <c r="A996" s="3"/>
      <c r="C996" s="99"/>
    </row>
    <row r="997" spans="1:3" customFormat="1" ht="12.6" x14ac:dyDescent="0.25">
      <c r="A997" s="3"/>
      <c r="C997" s="99"/>
    </row>
    <row r="998" spans="1:3" customFormat="1" ht="12.6" x14ac:dyDescent="0.25">
      <c r="A998" s="3"/>
      <c r="C998" s="99"/>
    </row>
    <row r="999" spans="1:3" customFormat="1" ht="12.6" x14ac:dyDescent="0.25">
      <c r="A999" s="3"/>
      <c r="C999" s="99"/>
    </row>
    <row r="1000" spans="1:3" customFormat="1" ht="12.6" x14ac:dyDescent="0.25">
      <c r="A1000" s="3"/>
      <c r="C1000" s="99"/>
    </row>
    <row r="1001" spans="1:3" customFormat="1" ht="12.6" x14ac:dyDescent="0.25">
      <c r="A1001" s="3"/>
      <c r="C1001" s="99"/>
    </row>
    <row r="1002" spans="1:3" customFormat="1" ht="12.6" x14ac:dyDescent="0.25">
      <c r="A1002" s="3"/>
      <c r="C1002" s="99"/>
    </row>
    <row r="1003" spans="1:3" customFormat="1" ht="12.6" x14ac:dyDescent="0.25">
      <c r="A1003" s="3"/>
      <c r="C1003" s="99"/>
    </row>
    <row r="1004" spans="1:3" customFormat="1" ht="12.6" x14ac:dyDescent="0.25">
      <c r="A1004" s="3"/>
      <c r="C1004" s="99"/>
    </row>
    <row r="1005" spans="1:3" customFormat="1" ht="12.6" x14ac:dyDescent="0.25">
      <c r="A1005" s="3"/>
      <c r="C1005" s="99"/>
    </row>
    <row r="1006" spans="1:3" customFormat="1" ht="12.6" x14ac:dyDescent="0.25">
      <c r="A1006" s="3"/>
      <c r="C1006" s="99"/>
    </row>
    <row r="1007" spans="1:3" customFormat="1" ht="12.6" x14ac:dyDescent="0.25">
      <c r="A1007" s="3"/>
      <c r="C1007" s="99"/>
    </row>
    <row r="1008" spans="1:3" customFormat="1" ht="12.6" x14ac:dyDescent="0.25">
      <c r="A1008" s="3"/>
      <c r="C1008" s="99"/>
    </row>
    <row r="1009" spans="1:3" customFormat="1" ht="12.6" x14ac:dyDescent="0.25">
      <c r="A1009" s="3"/>
      <c r="C1009" s="99"/>
    </row>
    <row r="1010" spans="1:3" customFormat="1" ht="12.6" x14ac:dyDescent="0.25">
      <c r="A1010" s="3"/>
      <c r="C1010" s="99"/>
    </row>
    <row r="1011" spans="1:3" customFormat="1" ht="12.6" x14ac:dyDescent="0.25">
      <c r="A1011" s="3"/>
      <c r="C1011" s="99"/>
    </row>
    <row r="1012" spans="1:3" customFormat="1" ht="12.6" x14ac:dyDescent="0.25">
      <c r="A1012" s="3"/>
      <c r="C1012" s="99"/>
    </row>
    <row r="1013" spans="1:3" customFormat="1" ht="12.6" x14ac:dyDescent="0.25">
      <c r="A1013" s="3"/>
      <c r="C1013" s="99"/>
    </row>
    <row r="1014" spans="1:3" customFormat="1" ht="12.6" x14ac:dyDescent="0.25">
      <c r="A1014" s="3"/>
      <c r="C1014" s="99"/>
    </row>
    <row r="1015" spans="1:3" customFormat="1" ht="12.6" x14ac:dyDescent="0.25">
      <c r="A1015" s="3"/>
      <c r="C1015" s="99"/>
    </row>
    <row r="1016" spans="1:3" customFormat="1" ht="12.6" x14ac:dyDescent="0.25">
      <c r="A1016" s="3"/>
      <c r="C1016" s="99"/>
    </row>
    <row r="1017" spans="1:3" customFormat="1" ht="12.6" x14ac:dyDescent="0.25">
      <c r="A1017" s="3"/>
      <c r="C1017" s="99"/>
    </row>
    <row r="1018" spans="1:3" customFormat="1" ht="12.6" x14ac:dyDescent="0.25">
      <c r="A1018" s="3"/>
      <c r="C1018" s="99"/>
    </row>
    <row r="1019" spans="1:3" customFormat="1" ht="12.6" x14ac:dyDescent="0.25">
      <c r="A1019" s="3"/>
      <c r="C1019" s="99"/>
    </row>
    <row r="1020" spans="1:3" customFormat="1" ht="12.6" x14ac:dyDescent="0.25">
      <c r="A1020" s="3"/>
      <c r="C1020" s="99"/>
    </row>
    <row r="1021" spans="1:3" customFormat="1" ht="12.6" x14ac:dyDescent="0.25">
      <c r="A1021" s="3"/>
      <c r="C1021" s="99"/>
    </row>
    <row r="1022" spans="1:3" customFormat="1" ht="12.6" x14ac:dyDescent="0.25">
      <c r="A1022" s="3"/>
      <c r="C1022" s="99"/>
    </row>
    <row r="1023" spans="1:3" customFormat="1" ht="12.6" x14ac:dyDescent="0.25">
      <c r="A1023" s="3"/>
      <c r="C1023" s="99"/>
    </row>
    <row r="1024" spans="1:3" customFormat="1" ht="12.6" x14ac:dyDescent="0.25">
      <c r="A1024" s="3"/>
      <c r="C1024" s="99"/>
    </row>
    <row r="1025" spans="1:3" customFormat="1" ht="12.6" x14ac:dyDescent="0.25">
      <c r="A1025" s="3"/>
      <c r="C1025" s="99"/>
    </row>
    <row r="1026" spans="1:3" customFormat="1" ht="12.6" x14ac:dyDescent="0.25">
      <c r="A1026" s="3"/>
      <c r="C1026" s="99"/>
    </row>
    <row r="1027" spans="1:3" customFormat="1" ht="12.6" x14ac:dyDescent="0.25">
      <c r="A1027" s="3"/>
      <c r="C1027" s="99"/>
    </row>
    <row r="1028" spans="1:3" customFormat="1" ht="12.6" x14ac:dyDescent="0.25">
      <c r="A1028" s="3"/>
      <c r="C1028" s="99"/>
    </row>
    <row r="1029" spans="1:3" customFormat="1" ht="12.6" x14ac:dyDescent="0.25">
      <c r="A1029" s="3"/>
      <c r="C1029" s="99"/>
    </row>
    <row r="1030" spans="1:3" customFormat="1" ht="12.6" x14ac:dyDescent="0.25">
      <c r="A1030" s="3"/>
      <c r="C1030" s="99"/>
    </row>
    <row r="1031" spans="1:3" customFormat="1" ht="12.6" x14ac:dyDescent="0.25">
      <c r="A1031" s="3"/>
      <c r="C1031" s="99"/>
    </row>
    <row r="1032" spans="1:3" customFormat="1" ht="12.6" x14ac:dyDescent="0.25">
      <c r="A1032" s="3"/>
      <c r="C1032" s="99"/>
    </row>
    <row r="1033" spans="1:3" customFormat="1" ht="12.6" x14ac:dyDescent="0.25">
      <c r="A1033" s="3"/>
      <c r="C1033" s="99"/>
    </row>
    <row r="1034" spans="1:3" customFormat="1" ht="12.6" x14ac:dyDescent="0.25">
      <c r="A1034" s="3"/>
      <c r="C1034" s="99"/>
    </row>
    <row r="1035" spans="1:3" customFormat="1" ht="12.6" x14ac:dyDescent="0.25">
      <c r="A1035" s="3"/>
      <c r="C1035" s="99"/>
    </row>
    <row r="1036" spans="1:3" customFormat="1" ht="12.6" x14ac:dyDescent="0.25">
      <c r="A1036" s="3"/>
      <c r="C1036" s="99"/>
    </row>
    <row r="1037" spans="1:3" customFormat="1" ht="12.6" x14ac:dyDescent="0.25">
      <c r="A1037" s="3"/>
      <c r="C1037" s="99"/>
    </row>
    <row r="1038" spans="1:3" customFormat="1" ht="12.6" x14ac:dyDescent="0.25">
      <c r="A1038" s="3"/>
      <c r="C1038" s="99"/>
    </row>
    <row r="1039" spans="1:3" customFormat="1" ht="12.6" x14ac:dyDescent="0.25">
      <c r="A1039" s="3"/>
      <c r="C1039" s="99"/>
    </row>
    <row r="1040" spans="1:3" customFormat="1" ht="12.6" x14ac:dyDescent="0.25">
      <c r="A1040" s="3"/>
      <c r="C1040" s="99"/>
    </row>
    <row r="1041" spans="1:3" customFormat="1" ht="12.6" x14ac:dyDescent="0.25">
      <c r="A1041" s="3"/>
      <c r="C1041" s="99"/>
    </row>
    <row r="1042" spans="1:3" customFormat="1" ht="12.6" x14ac:dyDescent="0.25">
      <c r="A1042" s="3"/>
      <c r="C1042" s="99"/>
    </row>
    <row r="1043" spans="1:3" customFormat="1" ht="12.6" x14ac:dyDescent="0.25">
      <c r="A1043" s="3"/>
      <c r="C1043" s="99"/>
    </row>
    <row r="1044" spans="1:3" customFormat="1" ht="12.6" x14ac:dyDescent="0.25">
      <c r="A1044" s="3"/>
      <c r="C1044" s="99"/>
    </row>
    <row r="1045" spans="1:3" customFormat="1" ht="12.6" x14ac:dyDescent="0.25">
      <c r="A1045" s="3"/>
      <c r="C1045" s="99"/>
    </row>
    <row r="1046" spans="1:3" customFormat="1" ht="12.6" x14ac:dyDescent="0.25">
      <c r="A1046" s="3"/>
      <c r="C1046" s="99"/>
    </row>
    <row r="1047" spans="1:3" customFormat="1" ht="12.6" x14ac:dyDescent="0.25">
      <c r="A1047" s="3"/>
      <c r="C1047" s="99"/>
    </row>
    <row r="1048" spans="1:3" customFormat="1" ht="12.6" x14ac:dyDescent="0.25">
      <c r="A1048" s="3"/>
      <c r="C1048" s="99"/>
    </row>
    <row r="1049" spans="1:3" customFormat="1" ht="12.6" x14ac:dyDescent="0.25">
      <c r="A1049" s="3"/>
      <c r="C1049" s="99"/>
    </row>
    <row r="1050" spans="1:3" customFormat="1" ht="12.6" x14ac:dyDescent="0.25">
      <c r="A1050" s="3"/>
      <c r="C1050" s="99"/>
    </row>
    <row r="1051" spans="1:3" customFormat="1" ht="12.6" x14ac:dyDescent="0.25">
      <c r="A1051" s="3"/>
      <c r="C1051" s="99"/>
    </row>
    <row r="1052" spans="1:3" customFormat="1" ht="12.6" x14ac:dyDescent="0.25">
      <c r="A1052" s="3"/>
      <c r="C1052" s="99"/>
    </row>
    <row r="1053" spans="1:3" customFormat="1" ht="12.6" x14ac:dyDescent="0.25">
      <c r="A1053" s="3"/>
      <c r="C1053" s="99"/>
    </row>
    <row r="1054" spans="1:3" customFormat="1" ht="12.6" x14ac:dyDescent="0.25">
      <c r="A1054" s="3"/>
      <c r="C1054" s="99"/>
    </row>
    <row r="1055" spans="1:3" customFormat="1" ht="12.6" x14ac:dyDescent="0.25">
      <c r="A1055" s="3"/>
      <c r="C1055" s="99"/>
    </row>
    <row r="1056" spans="1:3" customFormat="1" ht="12.6" x14ac:dyDescent="0.25">
      <c r="A1056" s="3"/>
      <c r="C1056" s="99"/>
    </row>
    <row r="1057" spans="1:3" customFormat="1" ht="12.6" x14ac:dyDescent="0.25">
      <c r="A1057" s="3"/>
      <c r="C1057" s="99"/>
    </row>
    <row r="1058" spans="1:3" customFormat="1" ht="12.6" x14ac:dyDescent="0.25">
      <c r="A1058" s="3"/>
      <c r="C1058" s="99"/>
    </row>
    <row r="1059" spans="1:3" customFormat="1" ht="12.6" x14ac:dyDescent="0.25">
      <c r="A1059" s="3"/>
      <c r="C1059" s="99"/>
    </row>
    <row r="1060" spans="1:3" customFormat="1" ht="12.6" x14ac:dyDescent="0.25">
      <c r="A1060" s="3"/>
      <c r="C1060" s="99"/>
    </row>
    <row r="1061" spans="1:3" customFormat="1" ht="12.6" x14ac:dyDescent="0.25">
      <c r="A1061" s="3"/>
      <c r="C1061" s="99"/>
    </row>
    <row r="1062" spans="1:3" customFormat="1" ht="12.6" x14ac:dyDescent="0.25">
      <c r="A1062" s="3"/>
      <c r="C1062" s="99"/>
    </row>
    <row r="1063" spans="1:3" customFormat="1" ht="12.6" x14ac:dyDescent="0.25">
      <c r="A1063" s="3"/>
      <c r="C1063" s="99"/>
    </row>
    <row r="1064" spans="1:3" customFormat="1" ht="12.6" x14ac:dyDescent="0.25">
      <c r="A1064" s="3"/>
      <c r="C1064" s="99"/>
    </row>
    <row r="1065" spans="1:3" customFormat="1" ht="12.6" x14ac:dyDescent="0.25">
      <c r="A1065" s="3"/>
      <c r="C1065" s="99"/>
    </row>
    <row r="1066" spans="1:3" customFormat="1" ht="12.6" x14ac:dyDescent="0.25">
      <c r="A1066" s="3"/>
      <c r="C1066" s="99"/>
    </row>
    <row r="1067" spans="1:3" customFormat="1" ht="12.6" x14ac:dyDescent="0.25">
      <c r="A1067" s="3"/>
      <c r="C1067" s="99"/>
    </row>
    <row r="1068" spans="1:3" customFormat="1" ht="12.6" x14ac:dyDescent="0.25">
      <c r="A1068" s="3"/>
      <c r="C1068" s="99"/>
    </row>
    <row r="1069" spans="1:3" customFormat="1" ht="12.6" x14ac:dyDescent="0.25">
      <c r="A1069" s="3"/>
      <c r="C1069" s="99"/>
    </row>
    <row r="1070" spans="1:3" customFormat="1" ht="12.6" x14ac:dyDescent="0.25">
      <c r="A1070" s="3"/>
      <c r="C1070" s="99"/>
    </row>
    <row r="1071" spans="1:3" customFormat="1" ht="12.6" x14ac:dyDescent="0.25">
      <c r="A1071" s="3"/>
      <c r="C1071" s="99"/>
    </row>
    <row r="1072" spans="1:3" customFormat="1" ht="12.6" x14ac:dyDescent="0.25">
      <c r="A1072" s="3"/>
      <c r="C1072" s="99"/>
    </row>
    <row r="1073" spans="1:3" customFormat="1" ht="12.6" x14ac:dyDescent="0.25">
      <c r="A1073" s="3"/>
      <c r="C1073" s="99"/>
    </row>
    <row r="1074" spans="1:3" customFormat="1" ht="12.6" x14ac:dyDescent="0.25">
      <c r="A1074" s="3"/>
      <c r="C1074" s="99"/>
    </row>
    <row r="1075" spans="1:3" customFormat="1" ht="12.6" x14ac:dyDescent="0.25">
      <c r="A1075" s="3"/>
      <c r="C1075" s="99"/>
    </row>
    <row r="1076" spans="1:3" customFormat="1" ht="12.6" x14ac:dyDescent="0.25">
      <c r="A1076" s="3"/>
      <c r="C1076" s="99"/>
    </row>
    <row r="1077" spans="1:3" customFormat="1" ht="12.6" x14ac:dyDescent="0.25">
      <c r="A1077" s="3"/>
      <c r="C1077" s="99"/>
    </row>
    <row r="1078" spans="1:3" customFormat="1" ht="12.6" x14ac:dyDescent="0.25">
      <c r="A1078" s="3"/>
      <c r="C1078" s="99"/>
    </row>
    <row r="1079" spans="1:3" customFormat="1" ht="12.6" x14ac:dyDescent="0.25">
      <c r="A1079" s="3"/>
      <c r="C1079" s="99"/>
    </row>
    <row r="1080" spans="1:3" customFormat="1" ht="12.6" x14ac:dyDescent="0.25">
      <c r="A1080" s="3"/>
      <c r="C1080" s="99"/>
    </row>
    <row r="1081" spans="1:3" customFormat="1" ht="12.6" x14ac:dyDescent="0.25">
      <c r="A1081" s="3"/>
      <c r="C1081" s="99"/>
    </row>
    <row r="1082" spans="1:3" customFormat="1" ht="12.6" x14ac:dyDescent="0.25">
      <c r="A1082" s="3"/>
      <c r="C1082" s="99"/>
    </row>
    <row r="1083" spans="1:3" customFormat="1" ht="12.6" x14ac:dyDescent="0.25">
      <c r="A1083" s="3"/>
      <c r="C1083" s="99"/>
    </row>
    <row r="1084" spans="1:3" customFormat="1" ht="12.6" x14ac:dyDescent="0.25">
      <c r="A1084" s="3"/>
      <c r="C1084" s="99"/>
    </row>
    <row r="1085" spans="1:3" customFormat="1" ht="12.6" x14ac:dyDescent="0.25">
      <c r="A1085" s="3"/>
      <c r="C1085" s="99"/>
    </row>
    <row r="1086" spans="1:3" customFormat="1" ht="12.6" x14ac:dyDescent="0.25">
      <c r="A1086" s="3"/>
      <c r="C1086" s="99"/>
    </row>
    <row r="1087" spans="1:3" customFormat="1" ht="12.6" x14ac:dyDescent="0.25">
      <c r="A1087" s="3"/>
      <c r="C1087" s="99"/>
    </row>
    <row r="1088" spans="1:3" customFormat="1" ht="12.6" x14ac:dyDescent="0.25">
      <c r="A1088" s="3"/>
      <c r="C1088" s="99"/>
    </row>
    <row r="1089" spans="1:3" customFormat="1" ht="12.6" x14ac:dyDescent="0.25">
      <c r="A1089" s="3"/>
      <c r="C1089" s="99"/>
    </row>
    <row r="1090" spans="1:3" customFormat="1" ht="12.6" x14ac:dyDescent="0.25">
      <c r="A1090" s="3"/>
      <c r="C1090" s="99"/>
    </row>
    <row r="1091" spans="1:3" customFormat="1" ht="12.6" x14ac:dyDescent="0.25">
      <c r="A1091" s="3"/>
      <c r="C1091" s="99"/>
    </row>
    <row r="1092" spans="1:3" customFormat="1" ht="12.6" x14ac:dyDescent="0.25">
      <c r="A1092" s="3"/>
      <c r="C1092" s="99"/>
    </row>
    <row r="1093" spans="1:3" customFormat="1" ht="12.6" x14ac:dyDescent="0.25">
      <c r="A1093" s="3"/>
      <c r="C1093" s="99"/>
    </row>
    <row r="1094" spans="1:3" customFormat="1" ht="12.6" x14ac:dyDescent="0.25">
      <c r="A1094" s="3"/>
      <c r="C1094" s="99"/>
    </row>
    <row r="1095" spans="1:3" customFormat="1" ht="12.6" x14ac:dyDescent="0.25">
      <c r="A1095" s="3"/>
      <c r="C1095" s="99"/>
    </row>
    <row r="1096" spans="1:3" customFormat="1" ht="12.6" x14ac:dyDescent="0.25">
      <c r="A1096" s="3"/>
      <c r="C1096" s="99"/>
    </row>
    <row r="1097" spans="1:3" customFormat="1" ht="12.6" x14ac:dyDescent="0.25">
      <c r="A1097" s="3"/>
      <c r="C1097" s="99"/>
    </row>
    <row r="1098" spans="1:3" customFormat="1" ht="12.6" x14ac:dyDescent="0.25">
      <c r="A1098" s="3"/>
      <c r="C1098" s="99"/>
    </row>
    <row r="1099" spans="1:3" customFormat="1" ht="12.6" x14ac:dyDescent="0.25">
      <c r="A1099" s="3"/>
      <c r="C1099" s="99"/>
    </row>
    <row r="1100" spans="1:3" customFormat="1" ht="12.6" x14ac:dyDescent="0.25">
      <c r="A1100" s="3"/>
      <c r="C1100" s="99"/>
    </row>
    <row r="1101" spans="1:3" customFormat="1" ht="12.6" x14ac:dyDescent="0.25">
      <c r="A1101" s="3"/>
      <c r="C1101" s="99"/>
    </row>
    <row r="1102" spans="1:3" customFormat="1" ht="12.6" x14ac:dyDescent="0.25">
      <c r="A1102" s="3"/>
      <c r="C1102" s="99"/>
    </row>
    <row r="1103" spans="1:3" customFormat="1" ht="12.6" x14ac:dyDescent="0.25">
      <c r="A1103" s="3"/>
      <c r="C1103" s="99"/>
    </row>
    <row r="1104" spans="1:3" customFormat="1" ht="12.6" x14ac:dyDescent="0.25">
      <c r="A1104" s="3"/>
      <c r="C1104" s="99"/>
    </row>
    <row r="1105" spans="1:3" customFormat="1" ht="12.6" x14ac:dyDescent="0.25">
      <c r="A1105" s="3"/>
      <c r="C1105" s="99"/>
    </row>
    <row r="1106" spans="1:3" customFormat="1" ht="12.6" x14ac:dyDescent="0.25">
      <c r="A1106" s="3"/>
      <c r="C1106" s="99"/>
    </row>
    <row r="1107" spans="1:3" customFormat="1" ht="12.6" x14ac:dyDescent="0.25">
      <c r="A1107" s="3"/>
      <c r="C1107" s="99"/>
    </row>
    <row r="1108" spans="1:3" customFormat="1" ht="12.6" x14ac:dyDescent="0.25">
      <c r="A1108" s="3"/>
      <c r="C1108" s="99"/>
    </row>
    <row r="1109" spans="1:3" customFormat="1" ht="12.6" x14ac:dyDescent="0.25">
      <c r="A1109" s="3"/>
      <c r="C1109" s="99"/>
    </row>
    <row r="1110" spans="1:3" customFormat="1" ht="12.6" x14ac:dyDescent="0.25">
      <c r="A1110" s="3"/>
      <c r="C1110" s="99"/>
    </row>
    <row r="1111" spans="1:3" customFormat="1" ht="12.6" x14ac:dyDescent="0.25">
      <c r="A1111" s="3"/>
      <c r="C1111" s="99"/>
    </row>
    <row r="1112" spans="1:3" customFormat="1" ht="12.6" x14ac:dyDescent="0.25">
      <c r="A1112" s="3"/>
      <c r="C1112" s="99"/>
    </row>
    <row r="1113" spans="1:3" customFormat="1" ht="12.6" x14ac:dyDescent="0.25">
      <c r="A1113" s="3"/>
      <c r="C1113" s="99"/>
    </row>
    <row r="1114" spans="1:3" customFormat="1" ht="12.6" x14ac:dyDescent="0.25">
      <c r="A1114" s="3"/>
      <c r="C1114" s="99"/>
    </row>
    <row r="1115" spans="1:3" customFormat="1" ht="12.6" x14ac:dyDescent="0.25">
      <c r="A1115" s="3"/>
      <c r="C1115" s="99"/>
    </row>
    <row r="1116" spans="1:3" customFormat="1" ht="12.6" x14ac:dyDescent="0.25">
      <c r="A1116" s="3"/>
      <c r="C1116" s="99"/>
    </row>
    <row r="1117" spans="1:3" customFormat="1" ht="12.6" x14ac:dyDescent="0.25">
      <c r="A1117" s="3"/>
      <c r="C1117" s="99"/>
    </row>
    <row r="1118" spans="1:3" customFormat="1" ht="12.6" x14ac:dyDescent="0.25">
      <c r="A1118" s="3"/>
      <c r="C1118" s="99"/>
    </row>
    <row r="1119" spans="1:3" customFormat="1" ht="12.6" x14ac:dyDescent="0.25">
      <c r="A1119" s="3"/>
      <c r="C1119" s="99"/>
    </row>
    <row r="1120" spans="1:3" customFormat="1" ht="12.6" x14ac:dyDescent="0.25">
      <c r="A1120" s="3"/>
      <c r="C1120" s="99"/>
    </row>
    <row r="1121" spans="1:3" customFormat="1" ht="12.6" x14ac:dyDescent="0.25">
      <c r="A1121" s="3"/>
      <c r="C1121" s="99"/>
    </row>
    <row r="1122" spans="1:3" customFormat="1" ht="12.6" x14ac:dyDescent="0.25">
      <c r="A1122" s="3"/>
      <c r="C1122" s="99"/>
    </row>
    <row r="1123" spans="1:3" customFormat="1" ht="12.6" x14ac:dyDescent="0.25">
      <c r="A1123" s="3"/>
      <c r="C1123" s="99"/>
    </row>
    <row r="1124" spans="1:3" customFormat="1" ht="12.6" x14ac:dyDescent="0.25">
      <c r="A1124" s="3"/>
      <c r="C1124" s="99"/>
    </row>
    <row r="1125" spans="1:3" customFormat="1" ht="12.6" x14ac:dyDescent="0.25">
      <c r="A1125" s="3"/>
      <c r="C1125" s="99"/>
    </row>
    <row r="1126" spans="1:3" customFormat="1" ht="12.6" x14ac:dyDescent="0.25">
      <c r="A1126" s="3"/>
      <c r="C1126" s="99"/>
    </row>
    <row r="1127" spans="1:3" customFormat="1" ht="12.6" x14ac:dyDescent="0.25">
      <c r="A1127" s="3"/>
      <c r="C1127" s="99"/>
    </row>
    <row r="1128" spans="1:3" customFormat="1" ht="12.6" x14ac:dyDescent="0.25">
      <c r="A1128" s="3"/>
      <c r="C1128" s="99"/>
    </row>
    <row r="1129" spans="1:3" customFormat="1" ht="12.6" x14ac:dyDescent="0.25">
      <c r="A1129" s="3"/>
      <c r="C1129" s="99"/>
    </row>
    <row r="1130" spans="1:3" customFormat="1" ht="12.6" x14ac:dyDescent="0.25">
      <c r="A1130" s="3"/>
      <c r="C1130" s="99"/>
    </row>
    <row r="1131" spans="1:3" customFormat="1" ht="12.6" x14ac:dyDescent="0.25">
      <c r="A1131" s="3"/>
      <c r="C1131" s="99"/>
    </row>
    <row r="1132" spans="1:3" customFormat="1" ht="12.6" x14ac:dyDescent="0.25">
      <c r="A1132" s="3"/>
      <c r="C1132" s="99"/>
    </row>
    <row r="1133" spans="1:3" customFormat="1" ht="12.6" x14ac:dyDescent="0.25">
      <c r="A1133" s="3"/>
      <c r="C1133" s="99"/>
    </row>
    <row r="1134" spans="1:3" customFormat="1" ht="12.6" x14ac:dyDescent="0.25">
      <c r="A1134" s="3"/>
      <c r="C1134" s="99"/>
    </row>
    <row r="1135" spans="1:3" customFormat="1" ht="12.6" x14ac:dyDescent="0.25">
      <c r="A1135" s="3"/>
      <c r="C1135" s="99"/>
    </row>
    <row r="1136" spans="1:3" customFormat="1" ht="12.6" x14ac:dyDescent="0.25">
      <c r="A1136" s="3"/>
      <c r="C1136" s="99"/>
    </row>
    <row r="1137" spans="1:3" customFormat="1" ht="12.6" x14ac:dyDescent="0.25">
      <c r="A1137" s="3"/>
      <c r="C1137" s="99"/>
    </row>
    <row r="1138" spans="1:3" customFormat="1" ht="12.6" x14ac:dyDescent="0.25">
      <c r="A1138" s="3"/>
      <c r="C1138" s="99"/>
    </row>
    <row r="1139" spans="1:3" customFormat="1" ht="12.6" x14ac:dyDescent="0.25">
      <c r="A1139" s="3"/>
      <c r="C1139" s="99"/>
    </row>
    <row r="1140" spans="1:3" customFormat="1" ht="12.6" x14ac:dyDescent="0.25">
      <c r="A1140" s="3"/>
      <c r="C1140" s="99"/>
    </row>
    <row r="1141" spans="1:3" customFormat="1" ht="12.6" x14ac:dyDescent="0.25">
      <c r="A1141" s="3"/>
      <c r="C1141" s="99"/>
    </row>
    <row r="1142" spans="1:3" customFormat="1" ht="12.6" x14ac:dyDescent="0.25">
      <c r="A1142" s="3"/>
      <c r="C1142" s="99"/>
    </row>
    <row r="1143" spans="1:3" customFormat="1" ht="12.6" x14ac:dyDescent="0.25">
      <c r="A1143" s="3"/>
      <c r="C1143" s="99"/>
    </row>
    <row r="1144" spans="1:3" customFormat="1" ht="12.6" x14ac:dyDescent="0.25">
      <c r="A1144" s="3"/>
      <c r="C1144" s="99"/>
    </row>
    <row r="1145" spans="1:3" customFormat="1" ht="12.6" x14ac:dyDescent="0.25">
      <c r="A1145" s="3"/>
      <c r="C1145" s="99"/>
    </row>
    <row r="1146" spans="1:3" customFormat="1" ht="12.6" x14ac:dyDescent="0.25">
      <c r="A1146" s="3"/>
      <c r="C1146" s="99"/>
    </row>
    <row r="1147" spans="1:3" customFormat="1" ht="12.6" x14ac:dyDescent="0.25">
      <c r="A1147" s="3"/>
      <c r="C1147" s="99"/>
    </row>
    <row r="1148" spans="1:3" customFormat="1" ht="12.6" x14ac:dyDescent="0.25">
      <c r="A1148" s="3"/>
      <c r="C1148" s="99"/>
    </row>
    <row r="1149" spans="1:3" customFormat="1" ht="12.6" x14ac:dyDescent="0.25">
      <c r="A1149" s="3"/>
      <c r="C1149" s="99"/>
    </row>
    <row r="1150" spans="1:3" customFormat="1" ht="12.6" x14ac:dyDescent="0.25">
      <c r="A1150" s="3"/>
      <c r="C1150" s="99"/>
    </row>
    <row r="1151" spans="1:3" customFormat="1" ht="12.6" x14ac:dyDescent="0.25">
      <c r="A1151" s="3"/>
      <c r="C1151" s="99"/>
    </row>
    <row r="1152" spans="1:3" customFormat="1" ht="12.6" x14ac:dyDescent="0.25">
      <c r="A1152" s="3"/>
      <c r="C1152" s="99"/>
    </row>
    <row r="1153" spans="1:3" customFormat="1" ht="12.6" x14ac:dyDescent="0.25">
      <c r="A1153" s="3"/>
      <c r="C1153" s="99"/>
    </row>
    <row r="1154" spans="1:3" customFormat="1" ht="12.6" x14ac:dyDescent="0.25">
      <c r="A1154" s="3"/>
      <c r="C1154" s="99"/>
    </row>
    <row r="1155" spans="1:3" customFormat="1" ht="12.6" x14ac:dyDescent="0.25">
      <c r="A1155" s="3"/>
      <c r="C1155" s="99"/>
    </row>
    <row r="1156" spans="1:3" customFormat="1" ht="12.6" x14ac:dyDescent="0.25">
      <c r="A1156" s="3"/>
      <c r="C1156" s="99"/>
    </row>
    <row r="1157" spans="1:3" customFormat="1" ht="12.6" x14ac:dyDescent="0.25">
      <c r="A1157" s="3"/>
      <c r="C1157" s="99"/>
    </row>
    <row r="1158" spans="1:3" customFormat="1" ht="12.6" x14ac:dyDescent="0.25">
      <c r="A1158" s="3"/>
      <c r="C1158" s="99"/>
    </row>
    <row r="1159" spans="1:3" customFormat="1" ht="12.6" x14ac:dyDescent="0.25">
      <c r="A1159" s="3"/>
      <c r="C1159" s="99"/>
    </row>
    <row r="1160" spans="1:3" customFormat="1" ht="12.6" x14ac:dyDescent="0.25">
      <c r="A1160" s="3"/>
      <c r="C1160" s="99"/>
    </row>
    <row r="1161" spans="1:3" customFormat="1" ht="12.6" x14ac:dyDescent="0.25">
      <c r="A1161" s="3"/>
      <c r="C1161" s="99"/>
    </row>
    <row r="1162" spans="1:3" customFormat="1" ht="12.6" x14ac:dyDescent="0.25">
      <c r="A1162" s="3"/>
      <c r="C1162" s="99"/>
    </row>
    <row r="1163" spans="1:3" customFormat="1" ht="12.6" x14ac:dyDescent="0.25">
      <c r="A1163" s="3"/>
      <c r="C1163" s="99"/>
    </row>
    <row r="1164" spans="1:3" customFormat="1" ht="12.6" x14ac:dyDescent="0.25">
      <c r="A1164" s="3"/>
      <c r="C1164" s="99"/>
    </row>
    <row r="1165" spans="1:3" customFormat="1" ht="12.6" x14ac:dyDescent="0.25">
      <c r="A1165" s="3"/>
      <c r="C1165" s="99"/>
    </row>
    <row r="1166" spans="1:3" customFormat="1" ht="12.6" x14ac:dyDescent="0.25">
      <c r="A1166" s="3"/>
      <c r="C1166" s="99"/>
    </row>
    <row r="1167" spans="1:3" customFormat="1" ht="12.6" x14ac:dyDescent="0.25">
      <c r="A1167" s="3"/>
      <c r="C1167" s="99"/>
    </row>
    <row r="1168" spans="1:3" customFormat="1" ht="12.6" x14ac:dyDescent="0.25">
      <c r="A1168" s="3"/>
      <c r="C1168" s="99"/>
    </row>
    <row r="1169" spans="1:3" customFormat="1" ht="12.6" x14ac:dyDescent="0.25">
      <c r="A1169" s="3"/>
      <c r="C1169" s="99"/>
    </row>
    <row r="1170" spans="1:3" customFormat="1" ht="12.6" x14ac:dyDescent="0.25">
      <c r="A1170" s="3"/>
      <c r="C1170" s="99"/>
    </row>
    <row r="1171" spans="1:3" customFormat="1" ht="12.6" x14ac:dyDescent="0.25">
      <c r="A1171" s="3"/>
      <c r="C1171" s="99"/>
    </row>
    <row r="1172" spans="1:3" customFormat="1" ht="12.6" x14ac:dyDescent="0.25">
      <c r="A1172" s="3"/>
      <c r="C1172" s="99"/>
    </row>
    <row r="1173" spans="1:3" customFormat="1" ht="12.6" x14ac:dyDescent="0.25">
      <c r="A1173" s="3"/>
      <c r="C1173" s="99"/>
    </row>
    <row r="1174" spans="1:3" customFormat="1" ht="12.6" x14ac:dyDescent="0.25">
      <c r="A1174" s="3"/>
      <c r="C1174" s="99"/>
    </row>
    <row r="1175" spans="1:3" customFormat="1" ht="12.6" x14ac:dyDescent="0.25">
      <c r="A1175" s="3"/>
      <c r="C1175" s="99"/>
    </row>
    <row r="1176" spans="1:3" customFormat="1" ht="12.6" x14ac:dyDescent="0.25">
      <c r="A1176" s="3"/>
      <c r="C1176" s="99"/>
    </row>
    <row r="1177" spans="1:3" customFormat="1" ht="12.6" x14ac:dyDescent="0.25">
      <c r="A1177" s="3"/>
      <c r="C1177" s="99"/>
    </row>
    <row r="1178" spans="1:3" customFormat="1" ht="12.6" x14ac:dyDescent="0.25">
      <c r="A1178" s="3"/>
      <c r="C1178" s="99"/>
    </row>
    <row r="1179" spans="1:3" customFormat="1" ht="12.6" x14ac:dyDescent="0.25">
      <c r="A1179" s="3"/>
      <c r="C1179" s="99"/>
    </row>
    <row r="1180" spans="1:3" customFormat="1" ht="12.6" x14ac:dyDescent="0.25">
      <c r="A1180" s="3"/>
      <c r="C1180" s="99"/>
    </row>
    <row r="1181" spans="1:3" customFormat="1" ht="12.6" x14ac:dyDescent="0.25">
      <c r="A1181" s="3"/>
      <c r="C1181" s="99"/>
    </row>
    <row r="1182" spans="1:3" customFormat="1" ht="12.6" x14ac:dyDescent="0.25">
      <c r="A1182" s="3"/>
      <c r="C1182" s="99"/>
    </row>
    <row r="1183" spans="1:3" customFormat="1" ht="12.6" x14ac:dyDescent="0.25">
      <c r="A1183" s="3"/>
      <c r="C1183" s="99"/>
    </row>
    <row r="1184" spans="1:3" customFormat="1" ht="12.6" x14ac:dyDescent="0.25">
      <c r="A1184" s="3"/>
      <c r="C1184" s="99"/>
    </row>
    <row r="1185" spans="1:3" customFormat="1" ht="12.6" x14ac:dyDescent="0.25">
      <c r="A1185" s="3"/>
      <c r="C1185" s="99"/>
    </row>
    <row r="1186" spans="1:3" customFormat="1" ht="12.6" x14ac:dyDescent="0.25">
      <c r="A1186" s="3"/>
      <c r="C1186" s="99"/>
    </row>
    <row r="1187" spans="1:3" customFormat="1" ht="12.6" x14ac:dyDescent="0.25">
      <c r="A1187" s="3"/>
      <c r="C1187" s="99"/>
    </row>
    <row r="1188" spans="1:3" customFormat="1" ht="12.6" x14ac:dyDescent="0.25">
      <c r="A1188" s="3"/>
      <c r="C1188" s="99"/>
    </row>
    <row r="1189" spans="1:3" customFormat="1" ht="12.6" x14ac:dyDescent="0.25">
      <c r="A1189" s="3"/>
      <c r="C1189" s="99"/>
    </row>
    <row r="1190" spans="1:3" customFormat="1" ht="12.6" x14ac:dyDescent="0.25">
      <c r="A1190" s="3"/>
      <c r="C1190" s="99"/>
    </row>
    <row r="1191" spans="1:3" customFormat="1" ht="12.6" x14ac:dyDescent="0.25">
      <c r="A1191" s="3"/>
      <c r="C1191" s="99"/>
    </row>
    <row r="1192" spans="1:3" customFormat="1" ht="12.6" x14ac:dyDescent="0.25">
      <c r="A1192" s="3"/>
      <c r="C1192" s="99"/>
    </row>
    <row r="1193" spans="1:3" customFormat="1" ht="12.6" x14ac:dyDescent="0.25">
      <c r="A1193" s="3"/>
      <c r="C1193" s="99"/>
    </row>
    <row r="1194" spans="1:3" customFormat="1" ht="12.6" x14ac:dyDescent="0.25">
      <c r="A1194" s="3"/>
      <c r="C1194" s="99"/>
    </row>
    <row r="1195" spans="1:3" customFormat="1" ht="12.6" x14ac:dyDescent="0.25">
      <c r="A1195" s="3"/>
      <c r="C1195" s="99"/>
    </row>
    <row r="1196" spans="1:3" customFormat="1" ht="12.6" x14ac:dyDescent="0.25">
      <c r="A1196" s="3"/>
      <c r="C1196" s="99"/>
    </row>
    <row r="1197" spans="1:3" customFormat="1" ht="12.6" x14ac:dyDescent="0.25">
      <c r="A1197" s="3"/>
      <c r="C1197" s="99"/>
    </row>
    <row r="1198" spans="1:3" customFormat="1" ht="12.6" x14ac:dyDescent="0.25">
      <c r="A1198" s="3"/>
      <c r="C1198" s="99"/>
    </row>
    <row r="1199" spans="1:3" customFormat="1" ht="12.6" x14ac:dyDescent="0.25">
      <c r="A1199" s="3"/>
      <c r="C1199" s="99"/>
    </row>
    <row r="1200" spans="1:3" customFormat="1" ht="12.6" x14ac:dyDescent="0.25">
      <c r="A1200" s="3"/>
      <c r="C1200" s="99"/>
    </row>
    <row r="1201" spans="1:3" customFormat="1" ht="12.6" x14ac:dyDescent="0.25">
      <c r="A1201" s="3"/>
      <c r="C1201" s="99"/>
    </row>
    <row r="1202" spans="1:3" customFormat="1" ht="12.6" x14ac:dyDescent="0.25">
      <c r="A1202" s="3"/>
      <c r="C1202" s="99"/>
    </row>
    <row r="1203" spans="1:3" customFormat="1" ht="12.6" x14ac:dyDescent="0.25">
      <c r="A1203" s="3"/>
      <c r="C1203" s="99"/>
    </row>
    <row r="1204" spans="1:3" customFormat="1" ht="12.6" x14ac:dyDescent="0.25">
      <c r="A1204" s="3"/>
      <c r="C1204" s="99"/>
    </row>
    <row r="1205" spans="1:3" customFormat="1" ht="12.6" x14ac:dyDescent="0.25">
      <c r="A1205" s="3"/>
      <c r="C1205" s="99"/>
    </row>
    <row r="1206" spans="1:3" customFormat="1" ht="12.6" x14ac:dyDescent="0.25">
      <c r="A1206" s="3"/>
      <c r="C1206" s="99"/>
    </row>
    <row r="1207" spans="1:3" customFormat="1" ht="12.6" x14ac:dyDescent="0.25">
      <c r="A1207" s="3"/>
      <c r="C1207" s="99"/>
    </row>
    <row r="1208" spans="1:3" customFormat="1" ht="12.6" x14ac:dyDescent="0.25">
      <c r="A1208" s="3"/>
      <c r="C1208" s="99"/>
    </row>
    <row r="1209" spans="1:3" customFormat="1" ht="12.6" x14ac:dyDescent="0.25">
      <c r="A1209" s="3"/>
      <c r="C1209" s="99"/>
    </row>
    <row r="1210" spans="1:3" customFormat="1" ht="12.6" x14ac:dyDescent="0.25">
      <c r="A1210" s="3"/>
      <c r="C1210" s="99"/>
    </row>
    <row r="1211" spans="1:3" customFormat="1" ht="12.6" x14ac:dyDescent="0.25">
      <c r="A1211" s="3"/>
      <c r="C1211" s="99"/>
    </row>
    <row r="1212" spans="1:3" customFormat="1" ht="12.6" x14ac:dyDescent="0.25">
      <c r="A1212" s="3"/>
      <c r="C1212" s="99"/>
    </row>
    <row r="1213" spans="1:3" customFormat="1" ht="12.6" x14ac:dyDescent="0.25">
      <c r="A1213" s="3"/>
      <c r="C1213" s="99"/>
    </row>
    <row r="1214" spans="1:3" customFormat="1" ht="12.6" x14ac:dyDescent="0.25">
      <c r="A1214" s="3"/>
      <c r="C1214" s="99"/>
    </row>
    <row r="1215" spans="1:3" customFormat="1" ht="12.6" x14ac:dyDescent="0.25">
      <c r="A1215" s="3"/>
      <c r="C1215" s="99"/>
    </row>
    <row r="1216" spans="1:3" customFormat="1" ht="12.6" x14ac:dyDescent="0.25">
      <c r="A1216" s="3"/>
      <c r="C1216" s="99"/>
    </row>
    <row r="1217" spans="1:3" customFormat="1" ht="12.6" x14ac:dyDescent="0.25">
      <c r="A1217" s="3"/>
      <c r="C1217" s="99"/>
    </row>
    <row r="1218" spans="1:3" customFormat="1" ht="12.6" x14ac:dyDescent="0.25">
      <c r="A1218" s="3"/>
      <c r="C1218" s="99"/>
    </row>
    <row r="1219" spans="1:3" customFormat="1" ht="12.6" x14ac:dyDescent="0.25">
      <c r="A1219" s="3"/>
      <c r="C1219" s="99"/>
    </row>
    <row r="1220" spans="1:3" customFormat="1" ht="12.6" x14ac:dyDescent="0.25">
      <c r="A1220" s="3"/>
      <c r="C1220" s="99"/>
    </row>
    <row r="1221" spans="1:3" customFormat="1" ht="12.6" x14ac:dyDescent="0.25">
      <c r="A1221" s="3"/>
      <c r="C1221" s="99"/>
    </row>
    <row r="1222" spans="1:3" customFormat="1" ht="12.6" x14ac:dyDescent="0.25">
      <c r="A1222" s="3"/>
      <c r="C1222" s="99"/>
    </row>
    <row r="1223" spans="1:3" customFormat="1" ht="12.6" x14ac:dyDescent="0.25">
      <c r="A1223" s="3"/>
      <c r="C1223" s="99"/>
    </row>
    <row r="1224" spans="1:3" customFormat="1" ht="12.6" x14ac:dyDescent="0.25">
      <c r="A1224" s="3"/>
      <c r="C1224" s="99"/>
    </row>
    <row r="1225" spans="1:3" customFormat="1" ht="12.6" x14ac:dyDescent="0.25">
      <c r="A1225" s="3"/>
      <c r="C1225" s="99"/>
    </row>
    <row r="1226" spans="1:3" customFormat="1" ht="12.6" x14ac:dyDescent="0.25">
      <c r="A1226" s="3"/>
      <c r="C1226" s="99"/>
    </row>
    <row r="1227" spans="1:3" customFormat="1" ht="12.6" x14ac:dyDescent="0.25">
      <c r="A1227" s="3"/>
      <c r="C1227" s="99"/>
    </row>
    <row r="1228" spans="1:3" customFormat="1" ht="12.6" x14ac:dyDescent="0.25">
      <c r="A1228" s="3"/>
      <c r="C1228" s="99"/>
    </row>
    <row r="1229" spans="1:3" customFormat="1" ht="12.6" x14ac:dyDescent="0.25">
      <c r="A1229" s="3"/>
      <c r="C1229" s="99"/>
    </row>
    <row r="1230" spans="1:3" customFormat="1" ht="12.6" x14ac:dyDescent="0.25">
      <c r="A1230" s="3"/>
      <c r="C1230" s="99"/>
    </row>
    <row r="1231" spans="1:3" customFormat="1" ht="12.6" x14ac:dyDescent="0.25">
      <c r="A1231" s="3"/>
      <c r="C1231" s="99"/>
    </row>
    <row r="1232" spans="1:3" customFormat="1" ht="12.6" x14ac:dyDescent="0.25">
      <c r="A1232" s="3"/>
      <c r="C1232" s="99"/>
    </row>
    <row r="1233" spans="1:3" customFormat="1" ht="12.6" x14ac:dyDescent="0.25">
      <c r="A1233" s="3"/>
      <c r="C1233" s="99"/>
    </row>
    <row r="1234" spans="1:3" customFormat="1" ht="12.6" x14ac:dyDescent="0.25">
      <c r="A1234" s="3"/>
      <c r="C1234" s="99"/>
    </row>
    <row r="1235" spans="1:3" customFormat="1" ht="12.6" x14ac:dyDescent="0.25">
      <c r="A1235" s="3"/>
      <c r="C1235" s="99"/>
    </row>
    <row r="1236" spans="1:3" customFormat="1" ht="12.6" x14ac:dyDescent="0.25">
      <c r="A1236" s="3"/>
      <c r="C1236" s="99"/>
    </row>
    <row r="1237" spans="1:3" customFormat="1" ht="12.6" x14ac:dyDescent="0.25">
      <c r="A1237" s="3"/>
      <c r="C1237" s="99"/>
    </row>
    <row r="1238" spans="1:3" customFormat="1" ht="12.6" x14ac:dyDescent="0.25">
      <c r="A1238" s="3"/>
      <c r="C1238" s="99"/>
    </row>
    <row r="1239" spans="1:3" customFormat="1" ht="12.6" x14ac:dyDescent="0.25">
      <c r="A1239" s="3"/>
      <c r="C1239" s="99"/>
    </row>
    <row r="1240" spans="1:3" customFormat="1" ht="12.6" x14ac:dyDescent="0.25">
      <c r="A1240" s="3"/>
      <c r="C1240" s="99"/>
    </row>
    <row r="1241" spans="1:3" customFormat="1" ht="12.6" x14ac:dyDescent="0.25">
      <c r="A1241" s="3"/>
      <c r="C1241" s="99"/>
    </row>
    <row r="1242" spans="1:3" customFormat="1" ht="12.6" x14ac:dyDescent="0.25">
      <c r="A1242" s="3"/>
      <c r="C1242" s="99"/>
    </row>
    <row r="1243" spans="1:3" customFormat="1" ht="12.6" x14ac:dyDescent="0.25">
      <c r="A1243" s="3"/>
      <c r="C1243" s="99"/>
    </row>
    <row r="1244" spans="1:3" customFormat="1" ht="12.6" x14ac:dyDescent="0.25">
      <c r="A1244" s="3"/>
      <c r="C1244" s="99"/>
    </row>
    <row r="1245" spans="1:3" customFormat="1" ht="12.6" x14ac:dyDescent="0.25">
      <c r="A1245" s="3"/>
      <c r="C1245" s="99"/>
    </row>
    <row r="1246" spans="1:3" customFormat="1" ht="12.6" x14ac:dyDescent="0.25">
      <c r="A1246" s="3"/>
      <c r="C1246" s="99"/>
    </row>
    <row r="1247" spans="1:3" customFormat="1" ht="12.6" x14ac:dyDescent="0.25">
      <c r="A1247" s="3"/>
      <c r="C1247" s="99"/>
    </row>
    <row r="1248" spans="1:3" customFormat="1" ht="12.6" x14ac:dyDescent="0.25">
      <c r="A1248" s="3"/>
      <c r="C1248" s="99"/>
    </row>
    <row r="1249" spans="1:3" customFormat="1" ht="12.6" x14ac:dyDescent="0.25">
      <c r="A1249" s="3"/>
      <c r="C1249" s="99"/>
    </row>
    <row r="1250" spans="1:3" customFormat="1" ht="12.6" x14ac:dyDescent="0.25">
      <c r="A1250" s="3"/>
      <c r="C1250" s="99"/>
    </row>
    <row r="1251" spans="1:3" customFormat="1" ht="12.6" x14ac:dyDescent="0.25">
      <c r="A1251" s="3"/>
      <c r="C1251" s="99"/>
    </row>
    <row r="1252" spans="1:3" customFormat="1" ht="12.6" x14ac:dyDescent="0.25">
      <c r="A1252" s="3"/>
      <c r="C1252" s="99"/>
    </row>
    <row r="1253" spans="1:3" customFormat="1" ht="12.6" x14ac:dyDescent="0.25">
      <c r="A1253" s="3"/>
      <c r="C1253" s="99"/>
    </row>
    <row r="1254" spans="1:3" customFormat="1" ht="12.6" x14ac:dyDescent="0.25">
      <c r="A1254" s="3"/>
      <c r="C1254" s="99"/>
    </row>
    <row r="1255" spans="1:3" customFormat="1" ht="12.6" x14ac:dyDescent="0.25">
      <c r="A1255" s="3"/>
      <c r="C1255" s="99"/>
    </row>
    <row r="1256" spans="1:3" customFormat="1" ht="12.6" x14ac:dyDescent="0.25">
      <c r="A1256" s="3"/>
      <c r="C1256" s="99"/>
    </row>
    <row r="1257" spans="1:3" customFormat="1" ht="12.6" x14ac:dyDescent="0.25">
      <c r="A1257" s="3"/>
      <c r="C1257" s="99"/>
    </row>
    <row r="1258" spans="1:3" customFormat="1" ht="12.6" x14ac:dyDescent="0.25">
      <c r="A1258" s="3"/>
      <c r="C1258" s="99"/>
    </row>
    <row r="1259" spans="1:3" customFormat="1" ht="12.6" x14ac:dyDescent="0.25">
      <c r="A1259" s="3"/>
      <c r="C1259" s="99"/>
    </row>
    <row r="1260" spans="1:3" customFormat="1" ht="12.6" x14ac:dyDescent="0.25">
      <c r="A1260" s="3"/>
      <c r="C1260" s="99"/>
    </row>
    <row r="1261" spans="1:3" customFormat="1" ht="12.6" x14ac:dyDescent="0.25">
      <c r="A1261" s="3"/>
      <c r="C1261" s="99"/>
    </row>
    <row r="1262" spans="1:3" customFormat="1" ht="12.6" x14ac:dyDescent="0.25">
      <c r="A1262" s="3"/>
      <c r="C1262" s="99"/>
    </row>
    <row r="1263" spans="1:3" customFormat="1" ht="12.6" x14ac:dyDescent="0.25">
      <c r="A1263" s="3"/>
      <c r="C1263" s="99"/>
    </row>
    <row r="1264" spans="1:3" customFormat="1" ht="12.6" x14ac:dyDescent="0.25">
      <c r="A1264" s="3"/>
      <c r="C1264" s="99"/>
    </row>
    <row r="1265" spans="1:3" customFormat="1" ht="12.6" x14ac:dyDescent="0.25">
      <c r="A1265" s="3"/>
      <c r="C1265" s="99"/>
    </row>
    <row r="1266" spans="1:3" customFormat="1" ht="12.6" x14ac:dyDescent="0.25">
      <c r="A1266" s="3"/>
      <c r="C1266" s="99"/>
    </row>
    <row r="1267" spans="1:3" customFormat="1" ht="12.6" x14ac:dyDescent="0.25">
      <c r="A1267" s="3"/>
      <c r="C1267" s="99"/>
    </row>
    <row r="1268" spans="1:3" customFormat="1" ht="12.6" x14ac:dyDescent="0.25">
      <c r="A1268" s="3"/>
      <c r="C1268" s="99"/>
    </row>
    <row r="1269" spans="1:3" customFormat="1" ht="12.6" x14ac:dyDescent="0.25">
      <c r="A1269" s="3"/>
      <c r="C1269" s="99"/>
    </row>
    <row r="1270" spans="1:3" customFormat="1" ht="12.6" x14ac:dyDescent="0.25">
      <c r="A1270" s="3"/>
      <c r="C1270" s="99"/>
    </row>
    <row r="1271" spans="1:3" customFormat="1" ht="12.6" x14ac:dyDescent="0.25">
      <c r="A1271" s="3"/>
      <c r="C1271" s="99"/>
    </row>
    <row r="1272" spans="1:3" customFormat="1" ht="12.6" x14ac:dyDescent="0.25">
      <c r="A1272" s="3"/>
      <c r="C1272" s="99"/>
    </row>
    <row r="1273" spans="1:3" customFormat="1" ht="12.6" x14ac:dyDescent="0.25">
      <c r="A1273" s="3"/>
      <c r="C1273" s="99"/>
    </row>
    <row r="1274" spans="1:3" customFormat="1" ht="12.6" x14ac:dyDescent="0.25">
      <c r="A1274" s="3"/>
      <c r="C1274" s="99"/>
    </row>
    <row r="1275" spans="1:3" customFormat="1" ht="12.6" x14ac:dyDescent="0.25">
      <c r="A1275" s="3"/>
      <c r="C1275" s="99"/>
    </row>
    <row r="1276" spans="1:3" customFormat="1" ht="12.6" x14ac:dyDescent="0.25">
      <c r="A1276" s="3"/>
      <c r="C1276" s="99"/>
    </row>
    <row r="1277" spans="1:3" customFormat="1" ht="12.6" x14ac:dyDescent="0.25">
      <c r="A1277" s="3"/>
      <c r="C1277" s="99"/>
    </row>
    <row r="1278" spans="1:3" customFormat="1" ht="12.6" x14ac:dyDescent="0.25">
      <c r="A1278" s="3"/>
      <c r="C1278" s="99"/>
    </row>
    <row r="1279" spans="1:3" customFormat="1" ht="12.6" x14ac:dyDescent="0.25">
      <c r="A1279" s="3"/>
      <c r="C1279" s="99"/>
    </row>
    <row r="1280" spans="1:3" customFormat="1" ht="12.6" x14ac:dyDescent="0.25">
      <c r="A1280" s="3"/>
      <c r="C1280" s="99"/>
    </row>
    <row r="1281" spans="1:3" customFormat="1" ht="12.6" x14ac:dyDescent="0.25">
      <c r="A1281" s="3"/>
      <c r="C1281" s="99"/>
    </row>
    <row r="1282" spans="1:3" customFormat="1" ht="12.6" x14ac:dyDescent="0.25">
      <c r="A1282" s="3"/>
      <c r="C1282" s="99"/>
    </row>
    <row r="1283" spans="1:3" customFormat="1" ht="12.6" x14ac:dyDescent="0.25">
      <c r="A1283" s="3"/>
      <c r="C1283" s="99"/>
    </row>
    <row r="1284" spans="1:3" customFormat="1" ht="12.6" x14ac:dyDescent="0.25">
      <c r="A1284" s="3"/>
      <c r="C1284" s="99"/>
    </row>
    <row r="1285" spans="1:3" customFormat="1" ht="12.6" x14ac:dyDescent="0.25">
      <c r="A1285" s="3"/>
      <c r="C1285" s="99"/>
    </row>
    <row r="1286" spans="1:3" customFormat="1" ht="12.6" x14ac:dyDescent="0.25">
      <c r="A1286" s="3"/>
      <c r="C1286" s="99"/>
    </row>
    <row r="1287" spans="1:3" customFormat="1" ht="12.6" x14ac:dyDescent="0.25">
      <c r="A1287" s="3"/>
      <c r="C1287" s="99"/>
    </row>
    <row r="1288" spans="1:3" customFormat="1" ht="12.6" x14ac:dyDescent="0.25">
      <c r="A1288" s="3"/>
      <c r="C1288" s="99"/>
    </row>
    <row r="1289" spans="1:3" customFormat="1" ht="12.6" x14ac:dyDescent="0.25">
      <c r="A1289" s="3"/>
      <c r="C1289" s="99"/>
    </row>
    <row r="1290" spans="1:3" customFormat="1" ht="12.6" x14ac:dyDescent="0.25">
      <c r="A1290" s="3"/>
      <c r="C1290" s="99"/>
    </row>
    <row r="1291" spans="1:3" customFormat="1" ht="12.6" x14ac:dyDescent="0.25">
      <c r="A1291" s="3"/>
      <c r="C1291" s="99"/>
    </row>
    <row r="1292" spans="1:3" customFormat="1" ht="12.6" x14ac:dyDescent="0.25">
      <c r="A1292" s="3"/>
      <c r="C1292" s="99"/>
    </row>
    <row r="1293" spans="1:3" customFormat="1" ht="12.6" x14ac:dyDescent="0.25">
      <c r="A1293" s="3"/>
      <c r="C1293" s="99"/>
    </row>
    <row r="1294" spans="1:3" customFormat="1" ht="12.6" x14ac:dyDescent="0.25">
      <c r="A1294" s="3"/>
      <c r="C1294" s="99"/>
    </row>
    <row r="1295" spans="1:3" customFormat="1" ht="12.6" x14ac:dyDescent="0.25">
      <c r="A1295" s="3"/>
      <c r="C1295" s="99"/>
    </row>
    <row r="1296" spans="1:3" customFormat="1" ht="12.6" x14ac:dyDescent="0.25">
      <c r="A1296" s="3"/>
      <c r="C1296" s="99"/>
    </row>
    <row r="1297" spans="1:3" customFormat="1" ht="12.6" x14ac:dyDescent="0.25">
      <c r="A1297" s="3"/>
      <c r="C1297" s="99"/>
    </row>
    <row r="1298" spans="1:3" customFormat="1" ht="12.6" x14ac:dyDescent="0.25">
      <c r="A1298" s="3"/>
      <c r="C1298" s="99"/>
    </row>
    <row r="1299" spans="1:3" customFormat="1" ht="12.6" x14ac:dyDescent="0.25">
      <c r="A1299" s="3"/>
      <c r="C1299" s="99"/>
    </row>
    <row r="1300" spans="1:3" customFormat="1" ht="12.6" x14ac:dyDescent="0.25">
      <c r="A1300" s="3"/>
      <c r="C1300" s="99"/>
    </row>
    <row r="1301" spans="1:3" customFormat="1" ht="12.6" x14ac:dyDescent="0.25">
      <c r="A1301" s="3"/>
      <c r="C1301" s="99"/>
    </row>
    <row r="1302" spans="1:3" customFormat="1" ht="12.6" x14ac:dyDescent="0.25">
      <c r="A1302" s="3"/>
      <c r="C1302" s="99"/>
    </row>
    <row r="1303" spans="1:3" customFormat="1" ht="12.6" x14ac:dyDescent="0.25">
      <c r="A1303" s="3"/>
      <c r="C1303" s="99"/>
    </row>
    <row r="1304" spans="1:3" customFormat="1" ht="12.6" x14ac:dyDescent="0.25">
      <c r="A1304" s="3"/>
      <c r="C1304" s="99"/>
    </row>
    <row r="1305" spans="1:3" customFormat="1" ht="12.6" x14ac:dyDescent="0.25">
      <c r="A1305" s="3"/>
      <c r="C1305" s="99"/>
    </row>
    <row r="1306" spans="1:3" customFormat="1" ht="12.6" x14ac:dyDescent="0.25">
      <c r="A1306" s="3"/>
      <c r="C1306" s="99"/>
    </row>
    <row r="1307" spans="1:3" customFormat="1" ht="12.6" x14ac:dyDescent="0.25">
      <c r="A1307" s="3"/>
      <c r="C1307" s="99"/>
    </row>
    <row r="1308" spans="1:3" customFormat="1" ht="12.6" x14ac:dyDescent="0.25">
      <c r="A1308" s="3"/>
      <c r="C1308" s="99"/>
    </row>
    <row r="1309" spans="1:3" customFormat="1" ht="12.6" x14ac:dyDescent="0.25">
      <c r="A1309" s="3"/>
      <c r="C1309" s="99"/>
    </row>
    <row r="1310" spans="1:3" customFormat="1" ht="12.6" x14ac:dyDescent="0.25">
      <c r="A1310" s="3"/>
      <c r="C1310" s="99"/>
    </row>
    <row r="1311" spans="1:3" customFormat="1" ht="12.6" x14ac:dyDescent="0.25">
      <c r="A1311" s="3"/>
      <c r="C1311" s="99"/>
    </row>
    <row r="1312" spans="1:3" customFormat="1" ht="12.6" x14ac:dyDescent="0.25">
      <c r="A1312" s="3"/>
      <c r="C1312" s="99"/>
    </row>
    <row r="1313" spans="1:3" customFormat="1" ht="12.6" x14ac:dyDescent="0.25">
      <c r="A1313" s="3"/>
      <c r="C1313" s="99"/>
    </row>
    <row r="1314" spans="1:3" customFormat="1" ht="12.6" x14ac:dyDescent="0.25">
      <c r="A1314" s="3"/>
      <c r="C1314" s="99"/>
    </row>
    <row r="1315" spans="1:3" customFormat="1" ht="12.6" x14ac:dyDescent="0.25">
      <c r="A1315" s="3"/>
      <c r="C1315" s="99"/>
    </row>
    <row r="1316" spans="1:3" customFormat="1" ht="12.6" x14ac:dyDescent="0.25">
      <c r="A1316" s="3"/>
      <c r="C1316" s="99"/>
    </row>
    <row r="1317" spans="1:3" customFormat="1" ht="12.6" x14ac:dyDescent="0.25">
      <c r="A1317" s="3"/>
      <c r="C1317" s="99"/>
    </row>
    <row r="1318" spans="1:3" customFormat="1" ht="12.6" x14ac:dyDescent="0.25">
      <c r="A1318" s="3"/>
      <c r="C1318" s="99"/>
    </row>
    <row r="1319" spans="1:3" customFormat="1" ht="12.6" x14ac:dyDescent="0.25">
      <c r="A1319" s="3"/>
      <c r="C1319" s="99"/>
    </row>
    <row r="1320" spans="1:3" customFormat="1" ht="12.6" x14ac:dyDescent="0.25">
      <c r="A1320" s="3"/>
      <c r="C1320" s="99"/>
    </row>
    <row r="1321" spans="1:3" customFormat="1" ht="12.6" x14ac:dyDescent="0.25">
      <c r="A1321" s="3"/>
      <c r="C1321" s="99"/>
    </row>
    <row r="1322" spans="1:3" customFormat="1" ht="12.6" x14ac:dyDescent="0.25">
      <c r="A1322" s="3"/>
      <c r="C1322" s="99"/>
    </row>
    <row r="1323" spans="1:3" customFormat="1" ht="12.6" x14ac:dyDescent="0.25">
      <c r="A1323" s="3"/>
      <c r="C1323" s="99"/>
    </row>
    <row r="1324" spans="1:3" customFormat="1" ht="12.6" x14ac:dyDescent="0.25">
      <c r="A1324" s="3"/>
      <c r="C1324" s="99"/>
    </row>
    <row r="1325" spans="1:3" customFormat="1" ht="12.6" x14ac:dyDescent="0.25">
      <c r="A1325" s="3"/>
      <c r="C1325" s="99"/>
    </row>
    <row r="1326" spans="1:3" customFormat="1" ht="12.6" x14ac:dyDescent="0.25">
      <c r="A1326" s="3"/>
      <c r="C1326" s="99"/>
    </row>
    <row r="1327" spans="1:3" customFormat="1" ht="12.6" x14ac:dyDescent="0.25">
      <c r="A1327" s="3"/>
      <c r="C1327" s="99"/>
    </row>
    <row r="1328" spans="1:3" customFormat="1" ht="12.6" x14ac:dyDescent="0.25">
      <c r="A1328" s="3"/>
      <c r="C1328" s="99"/>
    </row>
    <row r="1329" spans="1:3" customFormat="1" ht="12.6" x14ac:dyDescent="0.25">
      <c r="A1329" s="3"/>
      <c r="C1329" s="99"/>
    </row>
    <row r="1330" spans="1:3" customFormat="1" ht="12.6" x14ac:dyDescent="0.25">
      <c r="A1330" s="3"/>
      <c r="C1330" s="99"/>
    </row>
    <row r="1331" spans="1:3" customFormat="1" ht="12.6" x14ac:dyDescent="0.25">
      <c r="A1331" s="3"/>
      <c r="C1331" s="99"/>
    </row>
    <row r="1332" spans="1:3" customFormat="1" ht="12.6" x14ac:dyDescent="0.25">
      <c r="A1332" s="3"/>
      <c r="C1332" s="99"/>
    </row>
    <row r="1333" spans="1:3" customFormat="1" ht="12.6" x14ac:dyDescent="0.25">
      <c r="A1333" s="3"/>
      <c r="C1333" s="99"/>
    </row>
    <row r="1334" spans="1:3" customFormat="1" ht="12.6" x14ac:dyDescent="0.25">
      <c r="A1334" s="3"/>
      <c r="C1334" s="99"/>
    </row>
    <row r="1335" spans="1:3" customFormat="1" ht="12.6" x14ac:dyDescent="0.25">
      <c r="A1335" s="3"/>
      <c r="C1335" s="99"/>
    </row>
    <row r="1336" spans="1:3" customFormat="1" ht="12.6" x14ac:dyDescent="0.25">
      <c r="A1336" s="3"/>
      <c r="C1336" s="99"/>
    </row>
    <row r="1337" spans="1:3" customFormat="1" ht="12.6" x14ac:dyDescent="0.25">
      <c r="A1337" s="3"/>
      <c r="C1337" s="99"/>
    </row>
    <row r="1338" spans="1:3" customFormat="1" ht="12.6" x14ac:dyDescent="0.25">
      <c r="A1338" s="3"/>
      <c r="C1338" s="99"/>
    </row>
    <row r="1339" spans="1:3" customFormat="1" ht="12.6" x14ac:dyDescent="0.25">
      <c r="A1339" s="3"/>
      <c r="C1339" s="99"/>
    </row>
    <row r="1340" spans="1:3" customFormat="1" ht="12.6" x14ac:dyDescent="0.25">
      <c r="A1340" s="3"/>
      <c r="C1340" s="99"/>
    </row>
    <row r="1341" spans="1:3" customFormat="1" ht="12.6" x14ac:dyDescent="0.25">
      <c r="A1341" s="3"/>
      <c r="C1341" s="99"/>
    </row>
    <row r="1342" spans="1:3" customFormat="1" ht="12.6" x14ac:dyDescent="0.25">
      <c r="A1342" s="3"/>
      <c r="C1342" s="99"/>
    </row>
    <row r="1343" spans="1:3" customFormat="1" ht="12.6" x14ac:dyDescent="0.25">
      <c r="A1343" s="3"/>
      <c r="C1343" s="99"/>
    </row>
    <row r="1344" spans="1:3" customFormat="1" ht="12.6" x14ac:dyDescent="0.25">
      <c r="A1344" s="3"/>
      <c r="C1344" s="99"/>
    </row>
    <row r="1345" spans="1:3" customFormat="1" ht="12.6" x14ac:dyDescent="0.25">
      <c r="A1345" s="3"/>
      <c r="C1345" s="99"/>
    </row>
    <row r="1346" spans="1:3" customFormat="1" ht="12.6" x14ac:dyDescent="0.25">
      <c r="A1346" s="3"/>
      <c r="C1346" s="99"/>
    </row>
    <row r="1347" spans="1:3" customFormat="1" ht="12.6" x14ac:dyDescent="0.25">
      <c r="A1347" s="3"/>
      <c r="C1347" s="99"/>
    </row>
    <row r="1348" spans="1:3" customFormat="1" ht="12.6" x14ac:dyDescent="0.25">
      <c r="A1348" s="3"/>
      <c r="C1348" s="99"/>
    </row>
    <row r="1349" spans="1:3" customFormat="1" ht="12.6" x14ac:dyDescent="0.25">
      <c r="A1349" s="3"/>
      <c r="C1349" s="99"/>
    </row>
    <row r="1350" spans="1:3" customFormat="1" ht="12.6" x14ac:dyDescent="0.25">
      <c r="A1350" s="3"/>
      <c r="C1350" s="99"/>
    </row>
    <row r="1351" spans="1:3" customFormat="1" ht="12.6" x14ac:dyDescent="0.25">
      <c r="A1351" s="3"/>
      <c r="C1351" s="99"/>
    </row>
    <row r="1352" spans="1:3" customFormat="1" ht="12.6" x14ac:dyDescent="0.25">
      <c r="A1352" s="3"/>
      <c r="C1352" s="99"/>
    </row>
    <row r="1353" spans="1:3" customFormat="1" ht="12.6" x14ac:dyDescent="0.25">
      <c r="A1353" s="3"/>
      <c r="C1353" s="99"/>
    </row>
    <row r="1354" spans="1:3" customFormat="1" ht="12.6" x14ac:dyDescent="0.25">
      <c r="A1354" s="3"/>
      <c r="C1354" s="99"/>
    </row>
    <row r="1355" spans="1:3" customFormat="1" ht="12.6" x14ac:dyDescent="0.25">
      <c r="A1355" s="3"/>
      <c r="C1355" s="99"/>
    </row>
    <row r="1356" spans="1:3" customFormat="1" ht="12.6" x14ac:dyDescent="0.25">
      <c r="A1356" s="3"/>
      <c r="C1356" s="99"/>
    </row>
    <row r="1357" spans="1:3" customFormat="1" ht="12.6" x14ac:dyDescent="0.25">
      <c r="A1357" s="3"/>
      <c r="C1357" s="99"/>
    </row>
    <row r="1358" spans="1:3" customFormat="1" ht="12.6" x14ac:dyDescent="0.25">
      <c r="A1358" s="3"/>
      <c r="C1358" s="99"/>
    </row>
    <row r="1359" spans="1:3" customFormat="1" ht="12.6" x14ac:dyDescent="0.25">
      <c r="A1359" s="3"/>
      <c r="C1359" s="99"/>
    </row>
    <row r="1360" spans="1:3" customFormat="1" ht="12.6" x14ac:dyDescent="0.25">
      <c r="A1360" s="3"/>
      <c r="C1360" s="99"/>
    </row>
    <row r="1361" spans="1:3" customFormat="1" ht="12.6" x14ac:dyDescent="0.25">
      <c r="A1361" s="3"/>
      <c r="C1361" s="99"/>
    </row>
    <row r="1362" spans="1:3" customFormat="1" ht="12.6" x14ac:dyDescent="0.25">
      <c r="A1362" s="3"/>
      <c r="C1362" s="99"/>
    </row>
    <row r="1363" spans="1:3" customFormat="1" ht="12.6" x14ac:dyDescent="0.25">
      <c r="A1363" s="3"/>
      <c r="C1363" s="99"/>
    </row>
    <row r="1364" spans="1:3" customFormat="1" ht="12.6" x14ac:dyDescent="0.25">
      <c r="A1364" s="3"/>
      <c r="C1364" s="99"/>
    </row>
    <row r="1365" spans="1:3" customFormat="1" ht="12.6" x14ac:dyDescent="0.25">
      <c r="A1365" s="3"/>
      <c r="C1365" s="99"/>
    </row>
    <row r="1366" spans="1:3" customFormat="1" ht="12.6" x14ac:dyDescent="0.25">
      <c r="A1366" s="3"/>
      <c r="C1366" s="99"/>
    </row>
    <row r="1367" spans="1:3" customFormat="1" ht="12.6" x14ac:dyDescent="0.25">
      <c r="A1367" s="3"/>
      <c r="C1367" s="99"/>
    </row>
    <row r="1368" spans="1:3" customFormat="1" ht="12.6" x14ac:dyDescent="0.25">
      <c r="A1368" s="3"/>
      <c r="C1368" s="99"/>
    </row>
    <row r="1369" spans="1:3" customFormat="1" ht="12.6" x14ac:dyDescent="0.25">
      <c r="A1369" s="3"/>
      <c r="C1369" s="99"/>
    </row>
    <row r="1370" spans="1:3" customFormat="1" ht="12.6" x14ac:dyDescent="0.25">
      <c r="A1370" s="3"/>
      <c r="C1370" s="99"/>
    </row>
    <row r="1371" spans="1:3" customFormat="1" ht="12.6" x14ac:dyDescent="0.25">
      <c r="A1371" s="3"/>
      <c r="C1371" s="99"/>
    </row>
    <row r="1372" spans="1:3" customFormat="1" ht="12.6" x14ac:dyDescent="0.25">
      <c r="A1372" s="3"/>
      <c r="C1372" s="99"/>
    </row>
    <row r="1373" spans="1:3" customFormat="1" ht="12.6" x14ac:dyDescent="0.25">
      <c r="A1373" s="3"/>
      <c r="C1373" s="99"/>
    </row>
    <row r="1374" spans="1:3" customFormat="1" ht="12.6" x14ac:dyDescent="0.25">
      <c r="A1374" s="3"/>
      <c r="C1374" s="99"/>
    </row>
    <row r="1375" spans="1:3" customFormat="1" ht="12.6" x14ac:dyDescent="0.25">
      <c r="A1375" s="3"/>
      <c r="C1375" s="99"/>
    </row>
    <row r="1376" spans="1:3" customFormat="1" ht="12.6" x14ac:dyDescent="0.25">
      <c r="A1376" s="3"/>
      <c r="C1376" s="99"/>
    </row>
    <row r="1377" spans="1:3" customFormat="1" ht="12.6" x14ac:dyDescent="0.25">
      <c r="A1377" s="3"/>
      <c r="C1377" s="99"/>
    </row>
    <row r="1378" spans="1:3" customFormat="1" ht="12.6" x14ac:dyDescent="0.25">
      <c r="A1378" s="3"/>
      <c r="C1378" s="99"/>
    </row>
    <row r="1379" spans="1:3" customFormat="1" ht="12.6" x14ac:dyDescent="0.25">
      <c r="A1379" s="3"/>
      <c r="C1379" s="99"/>
    </row>
    <row r="1380" spans="1:3" customFormat="1" ht="12.6" x14ac:dyDescent="0.25">
      <c r="A1380" s="3"/>
      <c r="C1380" s="99"/>
    </row>
    <row r="1381" spans="1:3" customFormat="1" ht="12.6" x14ac:dyDescent="0.25">
      <c r="A1381" s="3"/>
      <c r="C1381" s="99"/>
    </row>
    <row r="1382" spans="1:3" customFormat="1" ht="12.6" x14ac:dyDescent="0.25">
      <c r="A1382" s="3"/>
      <c r="C1382" s="99"/>
    </row>
    <row r="1383" spans="1:3" customFormat="1" ht="12.6" x14ac:dyDescent="0.25">
      <c r="A1383" s="3"/>
      <c r="C1383" s="99"/>
    </row>
    <row r="1384" spans="1:3" customFormat="1" ht="12.6" x14ac:dyDescent="0.25">
      <c r="A1384" s="3"/>
      <c r="C1384" s="99"/>
    </row>
    <row r="1385" spans="1:3" customFormat="1" ht="12.6" x14ac:dyDescent="0.25">
      <c r="A1385" s="3"/>
      <c r="C1385" s="99"/>
    </row>
    <row r="1386" spans="1:3" customFormat="1" ht="12.6" x14ac:dyDescent="0.25">
      <c r="A1386" s="3"/>
      <c r="C1386" s="99"/>
    </row>
    <row r="1387" spans="1:3" customFormat="1" ht="12.6" x14ac:dyDescent="0.25">
      <c r="A1387" s="3"/>
      <c r="C1387" s="99"/>
    </row>
    <row r="1388" spans="1:3" customFormat="1" ht="12.6" x14ac:dyDescent="0.25">
      <c r="A1388" s="3"/>
      <c r="C1388" s="99"/>
    </row>
    <row r="1389" spans="1:3" customFormat="1" ht="12.6" x14ac:dyDescent="0.25">
      <c r="A1389" s="3"/>
      <c r="C1389" s="99"/>
    </row>
    <row r="1390" spans="1:3" customFormat="1" ht="12.6" x14ac:dyDescent="0.25">
      <c r="A1390" s="3"/>
      <c r="C1390" s="99"/>
    </row>
    <row r="1391" spans="1:3" customFormat="1" ht="12.6" x14ac:dyDescent="0.25">
      <c r="A1391" s="3"/>
      <c r="C1391" s="99"/>
    </row>
    <row r="1392" spans="1:3" customFormat="1" ht="12.6" x14ac:dyDescent="0.25">
      <c r="A1392" s="3"/>
      <c r="C1392" s="99"/>
    </row>
    <row r="1393" spans="1:3" customFormat="1" ht="12.6" x14ac:dyDescent="0.25">
      <c r="A1393" s="3"/>
      <c r="C1393" s="99"/>
    </row>
    <row r="1394" spans="1:3" customFormat="1" ht="12.6" x14ac:dyDescent="0.25">
      <c r="A1394" s="3"/>
      <c r="C1394" s="99"/>
    </row>
    <row r="1395" spans="1:3" customFormat="1" ht="12.6" x14ac:dyDescent="0.25">
      <c r="A1395" s="3"/>
      <c r="C1395" s="99"/>
    </row>
    <row r="1396" spans="1:3" customFormat="1" ht="12.6" x14ac:dyDescent="0.25">
      <c r="A1396" s="3"/>
      <c r="C1396" s="99"/>
    </row>
    <row r="1397" spans="1:3" customFormat="1" ht="12.6" x14ac:dyDescent="0.25">
      <c r="A1397" s="3"/>
      <c r="C1397" s="99"/>
    </row>
    <row r="1398" spans="1:3" customFormat="1" ht="12.6" x14ac:dyDescent="0.25">
      <c r="A1398" s="3"/>
      <c r="C1398" s="99"/>
    </row>
    <row r="1399" spans="1:3" customFormat="1" ht="12.6" x14ac:dyDescent="0.25">
      <c r="A1399" s="3"/>
      <c r="C1399" s="99"/>
    </row>
    <row r="1400" spans="1:3" customFormat="1" ht="12.6" x14ac:dyDescent="0.25">
      <c r="A1400" s="3"/>
      <c r="C1400" s="99"/>
    </row>
    <row r="1401" spans="1:3" customFormat="1" ht="12.6" x14ac:dyDescent="0.25">
      <c r="A1401" s="3"/>
      <c r="C1401" s="99"/>
    </row>
    <row r="1402" spans="1:3" customFormat="1" ht="12.6" x14ac:dyDescent="0.25">
      <c r="A1402" s="3"/>
      <c r="C1402" s="99"/>
    </row>
    <row r="1403" spans="1:3" customFormat="1" ht="12.6" x14ac:dyDescent="0.25">
      <c r="A1403" s="3"/>
      <c r="C1403" s="99"/>
    </row>
    <row r="1404" spans="1:3" customFormat="1" ht="12.6" x14ac:dyDescent="0.25">
      <c r="A1404" s="3"/>
      <c r="C1404" s="99"/>
    </row>
    <row r="1405" spans="1:3" customFormat="1" ht="12.6" x14ac:dyDescent="0.25">
      <c r="A1405" s="3"/>
      <c r="C1405" s="99"/>
    </row>
    <row r="1406" spans="1:3" customFormat="1" ht="12.6" x14ac:dyDescent="0.25">
      <c r="A1406" s="3"/>
      <c r="C1406" s="99"/>
    </row>
    <row r="1407" spans="1:3" customFormat="1" ht="12.6" x14ac:dyDescent="0.25">
      <c r="A1407" s="3"/>
      <c r="C1407" s="99"/>
    </row>
    <row r="1408" spans="1:3" customFormat="1" ht="12.6" x14ac:dyDescent="0.25">
      <c r="A1408" s="3"/>
      <c r="C1408" s="99"/>
    </row>
    <row r="1409" spans="1:3" customFormat="1" ht="12.6" x14ac:dyDescent="0.25">
      <c r="A1409" s="3"/>
      <c r="C1409" s="99"/>
    </row>
    <row r="1410" spans="1:3" customFormat="1" ht="12.6" x14ac:dyDescent="0.25">
      <c r="A1410" s="3"/>
      <c r="C1410" s="99"/>
    </row>
    <row r="1411" spans="1:3" customFormat="1" ht="12.6" x14ac:dyDescent="0.25">
      <c r="A1411" s="3"/>
      <c r="C1411" s="99"/>
    </row>
    <row r="1412" spans="1:3" customFormat="1" ht="12.6" x14ac:dyDescent="0.25">
      <c r="A1412" s="3"/>
      <c r="C1412" s="99"/>
    </row>
    <row r="1413" spans="1:3" customFormat="1" ht="12.6" x14ac:dyDescent="0.25">
      <c r="A1413" s="3"/>
      <c r="C1413" s="99"/>
    </row>
    <row r="1414" spans="1:3" customFormat="1" ht="12.6" x14ac:dyDescent="0.25">
      <c r="A1414" s="3"/>
      <c r="C1414" s="99"/>
    </row>
    <row r="1415" spans="1:3" customFormat="1" ht="12.6" x14ac:dyDescent="0.25">
      <c r="A1415" s="3"/>
      <c r="C1415" s="99"/>
    </row>
    <row r="1416" spans="1:3" customFormat="1" ht="12.6" x14ac:dyDescent="0.25">
      <c r="A1416" s="3"/>
      <c r="C1416" s="99"/>
    </row>
    <row r="1417" spans="1:3" customFormat="1" ht="12.6" x14ac:dyDescent="0.25">
      <c r="A1417" s="3"/>
      <c r="C1417" s="99"/>
    </row>
    <row r="1418" spans="1:3" customFormat="1" ht="12.6" x14ac:dyDescent="0.25">
      <c r="A1418" s="3"/>
      <c r="C1418" s="99"/>
    </row>
    <row r="1419" spans="1:3" customFormat="1" ht="12.6" x14ac:dyDescent="0.25">
      <c r="A1419" s="3"/>
      <c r="C1419" s="99"/>
    </row>
    <row r="1420" spans="1:3" customFormat="1" ht="12.6" x14ac:dyDescent="0.25">
      <c r="A1420" s="3"/>
      <c r="C1420" s="99"/>
    </row>
    <row r="1421" spans="1:3" customFormat="1" ht="12.6" x14ac:dyDescent="0.25">
      <c r="A1421" s="3"/>
      <c r="C1421" s="99"/>
    </row>
    <row r="1422" spans="1:3" customFormat="1" ht="12.6" x14ac:dyDescent="0.25">
      <c r="A1422" s="3"/>
      <c r="C1422" s="99"/>
    </row>
    <row r="1423" spans="1:3" customFormat="1" ht="12.6" x14ac:dyDescent="0.25">
      <c r="A1423" s="3"/>
      <c r="C1423" s="99"/>
    </row>
    <row r="1424" spans="1:3" customFormat="1" ht="12.6" x14ac:dyDescent="0.25">
      <c r="A1424" s="3"/>
      <c r="C1424" s="99"/>
    </row>
    <row r="1425" spans="1:3" customFormat="1" ht="12.6" x14ac:dyDescent="0.25">
      <c r="A1425" s="3"/>
      <c r="C1425" s="99"/>
    </row>
    <row r="1426" spans="1:3" customFormat="1" ht="12.6" x14ac:dyDescent="0.25">
      <c r="A1426" s="3"/>
      <c r="C1426" s="99"/>
    </row>
    <row r="1427" spans="1:3" customFormat="1" ht="12.6" x14ac:dyDescent="0.25">
      <c r="A1427" s="3"/>
      <c r="C1427" s="99"/>
    </row>
    <row r="1428" spans="1:3" customFormat="1" ht="12.6" x14ac:dyDescent="0.25">
      <c r="A1428" s="3"/>
      <c r="C1428" s="99"/>
    </row>
    <row r="1429" spans="1:3" customFormat="1" ht="12.6" x14ac:dyDescent="0.25">
      <c r="A1429" s="3"/>
      <c r="C1429" s="99"/>
    </row>
    <row r="1430" spans="1:3" customFormat="1" ht="12.6" x14ac:dyDescent="0.25">
      <c r="A1430" s="3"/>
      <c r="C1430" s="99"/>
    </row>
    <row r="1431" spans="1:3" customFormat="1" ht="12.6" x14ac:dyDescent="0.25">
      <c r="A1431" s="3"/>
      <c r="C1431" s="99"/>
    </row>
    <row r="1432" spans="1:3" customFormat="1" ht="12.6" x14ac:dyDescent="0.25">
      <c r="A1432" s="3"/>
      <c r="C1432" s="99"/>
    </row>
    <row r="1433" spans="1:3" customFormat="1" ht="12.6" x14ac:dyDescent="0.25">
      <c r="A1433" s="3"/>
      <c r="C1433" s="99"/>
    </row>
    <row r="1434" spans="1:3" customFormat="1" ht="12.6" x14ac:dyDescent="0.25">
      <c r="A1434" s="3"/>
      <c r="C1434" s="99"/>
    </row>
    <row r="1435" spans="1:3" customFormat="1" ht="12.6" x14ac:dyDescent="0.25">
      <c r="A1435" s="3"/>
      <c r="C1435" s="99"/>
    </row>
    <row r="1436" spans="1:3" customFormat="1" ht="12.6" x14ac:dyDescent="0.25">
      <c r="A1436" s="3"/>
      <c r="C1436" s="99"/>
    </row>
    <row r="1437" spans="1:3" customFormat="1" ht="12.6" x14ac:dyDescent="0.25">
      <c r="A1437" s="3"/>
      <c r="C1437" s="99"/>
    </row>
    <row r="1438" spans="1:3" customFormat="1" ht="12.6" x14ac:dyDescent="0.25">
      <c r="A1438" s="3"/>
      <c r="C1438" s="99"/>
    </row>
    <row r="1439" spans="1:3" customFormat="1" ht="12.6" x14ac:dyDescent="0.25">
      <c r="A1439" s="3"/>
      <c r="C1439" s="99"/>
    </row>
    <row r="1440" spans="1:3" customFormat="1" ht="12.6" x14ac:dyDescent="0.25">
      <c r="A1440" s="3"/>
      <c r="C1440" s="99"/>
    </row>
    <row r="1441" spans="1:3" customFormat="1" ht="12.6" x14ac:dyDescent="0.25">
      <c r="A1441" s="3"/>
      <c r="C1441" s="99"/>
    </row>
    <row r="1442" spans="1:3" customFormat="1" ht="12.6" x14ac:dyDescent="0.25">
      <c r="A1442" s="3"/>
      <c r="C1442" s="99"/>
    </row>
    <row r="1443" spans="1:3" customFormat="1" ht="12.6" x14ac:dyDescent="0.25">
      <c r="A1443" s="3"/>
      <c r="C1443" s="99"/>
    </row>
    <row r="1444" spans="1:3" customFormat="1" ht="12.6" x14ac:dyDescent="0.25">
      <c r="A1444" s="3"/>
      <c r="C1444" s="99"/>
    </row>
    <row r="1445" spans="1:3" customFormat="1" ht="12.6" x14ac:dyDescent="0.25">
      <c r="A1445" s="3"/>
      <c r="C1445" s="99"/>
    </row>
    <row r="1446" spans="1:3" customFormat="1" ht="12.6" x14ac:dyDescent="0.25">
      <c r="A1446" s="3"/>
      <c r="C1446" s="99"/>
    </row>
    <row r="1447" spans="1:3" customFormat="1" ht="12.6" x14ac:dyDescent="0.25">
      <c r="A1447" s="3"/>
      <c r="C1447" s="99"/>
    </row>
    <row r="1448" spans="1:3" customFormat="1" ht="12.6" x14ac:dyDescent="0.25">
      <c r="A1448" s="3"/>
      <c r="C1448" s="99"/>
    </row>
    <row r="1449" spans="1:3" customFormat="1" ht="12.6" x14ac:dyDescent="0.25">
      <c r="A1449" s="3"/>
      <c r="C1449" s="99"/>
    </row>
    <row r="1450" spans="1:3" customFormat="1" ht="12.6" x14ac:dyDescent="0.25">
      <c r="A1450" s="3"/>
      <c r="C1450" s="99"/>
    </row>
    <row r="1451" spans="1:3" customFormat="1" ht="12.6" x14ac:dyDescent="0.25">
      <c r="A1451" s="3"/>
      <c r="C1451" s="99"/>
    </row>
    <row r="1452" spans="1:3" customFormat="1" ht="12.6" x14ac:dyDescent="0.25">
      <c r="A1452" s="3"/>
      <c r="C1452" s="99"/>
    </row>
    <row r="1453" spans="1:3" customFormat="1" ht="12.6" x14ac:dyDescent="0.25">
      <c r="A1453" s="3"/>
      <c r="C1453" s="99"/>
    </row>
    <row r="1454" spans="1:3" customFormat="1" ht="12.6" x14ac:dyDescent="0.25">
      <c r="A1454" s="3"/>
      <c r="C1454" s="99"/>
    </row>
    <row r="1455" spans="1:3" customFormat="1" ht="12.6" x14ac:dyDescent="0.25">
      <c r="A1455" s="3"/>
      <c r="C1455" s="99"/>
    </row>
    <row r="1456" spans="1:3" customFormat="1" ht="12.6" x14ac:dyDescent="0.25">
      <c r="A1456" s="3"/>
      <c r="C1456" s="99"/>
    </row>
    <row r="1457" spans="1:3" customFormat="1" ht="12.6" x14ac:dyDescent="0.25">
      <c r="A1457" s="3"/>
      <c r="C1457" s="99"/>
    </row>
    <row r="1458" spans="1:3" customFormat="1" ht="12.6" x14ac:dyDescent="0.25">
      <c r="A1458" s="3"/>
      <c r="C1458" s="99"/>
    </row>
    <row r="1459" spans="1:3" customFormat="1" ht="12.6" x14ac:dyDescent="0.25">
      <c r="A1459" s="3"/>
      <c r="C1459" s="99"/>
    </row>
    <row r="1460" spans="1:3" customFormat="1" ht="12.6" x14ac:dyDescent="0.25">
      <c r="A1460" s="3"/>
      <c r="C1460" s="99"/>
    </row>
    <row r="1461" spans="1:3" customFormat="1" ht="12.6" x14ac:dyDescent="0.25">
      <c r="A1461" s="3"/>
      <c r="C1461" s="99"/>
    </row>
    <row r="1462" spans="1:3" customFormat="1" ht="12.6" x14ac:dyDescent="0.25">
      <c r="A1462" s="3"/>
      <c r="C1462" s="99"/>
    </row>
    <row r="1463" spans="1:3" customFormat="1" ht="12.6" x14ac:dyDescent="0.25">
      <c r="A1463" s="3"/>
      <c r="C1463" s="99"/>
    </row>
    <row r="1464" spans="1:3" customFormat="1" ht="12.6" x14ac:dyDescent="0.25">
      <c r="A1464" s="3"/>
      <c r="C1464" s="99"/>
    </row>
    <row r="1465" spans="1:3" customFormat="1" ht="12.6" x14ac:dyDescent="0.25">
      <c r="A1465" s="3"/>
      <c r="C1465" s="99"/>
    </row>
    <row r="1466" spans="1:3" customFormat="1" ht="12.6" x14ac:dyDescent="0.25">
      <c r="A1466" s="3"/>
      <c r="C1466" s="99"/>
    </row>
    <row r="1467" spans="1:3" customFormat="1" ht="12.6" x14ac:dyDescent="0.25">
      <c r="A1467" s="3"/>
      <c r="C1467" s="99"/>
    </row>
    <row r="1468" spans="1:3" customFormat="1" ht="12.6" x14ac:dyDescent="0.25">
      <c r="A1468" s="3"/>
      <c r="C1468" s="99"/>
    </row>
    <row r="1469" spans="1:3" customFormat="1" ht="12.6" x14ac:dyDescent="0.25">
      <c r="A1469" s="3"/>
      <c r="C1469" s="99"/>
    </row>
    <row r="1470" spans="1:3" customFormat="1" ht="12.6" x14ac:dyDescent="0.25">
      <c r="A1470" s="3"/>
      <c r="C1470" s="99"/>
    </row>
    <row r="1471" spans="1:3" customFormat="1" ht="12.6" x14ac:dyDescent="0.25">
      <c r="A1471" s="3"/>
      <c r="C1471" s="99"/>
    </row>
    <row r="1472" spans="1:3" customFormat="1" ht="12.6" x14ac:dyDescent="0.25">
      <c r="A1472" s="3"/>
      <c r="C1472" s="99"/>
    </row>
    <row r="1473" spans="1:3" customFormat="1" ht="12.6" x14ac:dyDescent="0.25">
      <c r="A1473" s="3"/>
      <c r="C1473" s="99"/>
    </row>
    <row r="1474" spans="1:3" customFormat="1" ht="12.6" x14ac:dyDescent="0.25">
      <c r="A1474" s="3"/>
      <c r="C1474" s="99"/>
    </row>
    <row r="1475" spans="1:3" customFormat="1" ht="12.6" x14ac:dyDescent="0.25">
      <c r="A1475" s="3"/>
      <c r="C1475" s="99"/>
    </row>
    <row r="1476" spans="1:3" customFormat="1" ht="12.6" x14ac:dyDescent="0.25">
      <c r="A1476" s="3"/>
      <c r="C1476" s="99"/>
    </row>
    <row r="1477" spans="1:3" customFormat="1" ht="12.6" x14ac:dyDescent="0.25">
      <c r="A1477" s="3"/>
      <c r="C1477" s="99"/>
    </row>
    <row r="1478" spans="1:3" customFormat="1" ht="12.6" x14ac:dyDescent="0.25">
      <c r="A1478" s="3"/>
      <c r="C1478" s="99"/>
    </row>
    <row r="1479" spans="1:3" customFormat="1" ht="12.6" x14ac:dyDescent="0.25">
      <c r="A1479" s="3"/>
      <c r="C1479" s="99"/>
    </row>
    <row r="1480" spans="1:3" customFormat="1" ht="12.6" x14ac:dyDescent="0.25">
      <c r="A1480" s="3"/>
      <c r="C1480" s="99"/>
    </row>
    <row r="1481" spans="1:3" customFormat="1" ht="12.6" x14ac:dyDescent="0.25">
      <c r="A1481" s="3"/>
      <c r="C1481" s="99"/>
    </row>
    <row r="1482" spans="1:3" customFormat="1" ht="12.6" x14ac:dyDescent="0.25">
      <c r="A1482" s="3"/>
      <c r="C1482" s="99"/>
    </row>
    <row r="1483" spans="1:3" customFormat="1" ht="12.6" x14ac:dyDescent="0.25">
      <c r="A1483" s="3"/>
      <c r="C1483" s="99"/>
    </row>
    <row r="1484" spans="1:3" customFormat="1" ht="12.6" x14ac:dyDescent="0.25">
      <c r="A1484" s="3"/>
      <c r="C1484" s="99"/>
    </row>
    <row r="1485" spans="1:3" customFormat="1" ht="12.6" x14ac:dyDescent="0.25">
      <c r="A1485" s="3"/>
      <c r="C1485" s="99"/>
    </row>
    <row r="1486" spans="1:3" customFormat="1" ht="12.6" x14ac:dyDescent="0.25">
      <c r="A1486" s="3"/>
      <c r="C1486" s="99"/>
    </row>
    <row r="1487" spans="1:3" customFormat="1" ht="12.6" x14ac:dyDescent="0.25">
      <c r="A1487" s="3"/>
      <c r="C1487" s="99"/>
    </row>
    <row r="1488" spans="1:3" customFormat="1" ht="12.6" x14ac:dyDescent="0.25">
      <c r="A1488" s="3"/>
      <c r="C1488" s="99"/>
    </row>
    <row r="1489" spans="1:3" customFormat="1" ht="12.6" x14ac:dyDescent="0.25">
      <c r="A1489" s="3"/>
      <c r="C1489" s="99"/>
    </row>
    <row r="1490" spans="1:3" customFormat="1" ht="12.6" x14ac:dyDescent="0.25">
      <c r="A1490" s="3"/>
      <c r="C1490" s="99"/>
    </row>
    <row r="1491" spans="1:3" customFormat="1" ht="12.6" x14ac:dyDescent="0.25">
      <c r="A1491" s="3"/>
      <c r="C1491" s="99"/>
    </row>
    <row r="1492" spans="1:3" customFormat="1" ht="12.6" x14ac:dyDescent="0.25">
      <c r="A1492" s="3"/>
      <c r="C1492" s="99"/>
    </row>
    <row r="1493" spans="1:3" customFormat="1" ht="12.6" x14ac:dyDescent="0.25">
      <c r="A1493" s="3"/>
      <c r="C1493" s="99"/>
    </row>
    <row r="1494" spans="1:3" customFormat="1" ht="12.6" x14ac:dyDescent="0.25">
      <c r="A1494" s="3"/>
      <c r="C1494" s="99"/>
    </row>
    <row r="1495" spans="1:3" customFormat="1" ht="12.6" x14ac:dyDescent="0.25">
      <c r="A1495" s="3"/>
      <c r="C1495" s="99"/>
    </row>
    <row r="1496" spans="1:3" customFormat="1" ht="12.6" x14ac:dyDescent="0.25">
      <c r="A1496" s="3"/>
      <c r="C1496" s="99"/>
    </row>
    <row r="1497" spans="1:3" customFormat="1" ht="12.6" x14ac:dyDescent="0.25">
      <c r="A1497" s="3"/>
      <c r="C1497" s="99"/>
    </row>
    <row r="1498" spans="1:3" customFormat="1" ht="12.6" x14ac:dyDescent="0.25">
      <c r="A1498" s="3"/>
      <c r="C1498" s="99"/>
    </row>
    <row r="1499" spans="1:3" customFormat="1" ht="12.6" x14ac:dyDescent="0.25">
      <c r="A1499" s="3"/>
      <c r="C1499" s="99"/>
    </row>
    <row r="1500" spans="1:3" customFormat="1" ht="12.6" x14ac:dyDescent="0.25">
      <c r="A1500" s="3"/>
      <c r="C1500" s="99"/>
    </row>
    <row r="1501" spans="1:3" customFormat="1" ht="12.6" x14ac:dyDescent="0.25">
      <c r="A1501" s="3"/>
      <c r="C1501" s="99"/>
    </row>
    <row r="1502" spans="1:3" customFormat="1" ht="12.6" x14ac:dyDescent="0.25">
      <c r="A1502" s="3"/>
      <c r="C1502" s="99"/>
    </row>
    <row r="1503" spans="1:3" customFormat="1" ht="12.6" x14ac:dyDescent="0.25">
      <c r="A1503" s="3"/>
      <c r="C1503" s="99"/>
    </row>
    <row r="1504" spans="1:3" customFormat="1" ht="12.6" x14ac:dyDescent="0.25">
      <c r="A1504" s="3"/>
      <c r="C1504" s="99"/>
    </row>
    <row r="1505" spans="1:3" customFormat="1" ht="12.6" x14ac:dyDescent="0.25">
      <c r="A1505" s="3"/>
      <c r="C1505" s="99"/>
    </row>
    <row r="1506" spans="1:3" customFormat="1" ht="12.6" x14ac:dyDescent="0.25">
      <c r="A1506" s="3"/>
      <c r="C1506" s="99"/>
    </row>
    <row r="1507" spans="1:3" customFormat="1" ht="12.6" x14ac:dyDescent="0.25">
      <c r="A1507" s="3"/>
      <c r="C1507" s="99"/>
    </row>
    <row r="1508" spans="1:3" customFormat="1" ht="12.6" x14ac:dyDescent="0.25">
      <c r="A1508" s="3"/>
      <c r="C1508" s="99"/>
    </row>
    <row r="1509" spans="1:3" customFormat="1" ht="12.6" x14ac:dyDescent="0.25">
      <c r="A1509" s="3"/>
      <c r="C1509" s="99"/>
    </row>
    <row r="1510" spans="1:3" customFormat="1" ht="12.6" x14ac:dyDescent="0.25">
      <c r="A1510" s="3"/>
      <c r="C1510" s="99"/>
    </row>
    <row r="1511" spans="1:3" customFormat="1" ht="12.6" x14ac:dyDescent="0.25">
      <c r="A1511" s="3"/>
      <c r="C1511" s="99"/>
    </row>
    <row r="1512" spans="1:3" customFormat="1" ht="12.6" x14ac:dyDescent="0.25">
      <c r="A1512" s="3"/>
      <c r="C1512" s="99"/>
    </row>
    <row r="1513" spans="1:3" customFormat="1" ht="12.6" x14ac:dyDescent="0.25">
      <c r="A1513" s="3"/>
      <c r="C1513" s="99"/>
    </row>
    <row r="1514" spans="1:3" customFormat="1" ht="12.6" x14ac:dyDescent="0.25">
      <c r="A1514" s="3"/>
      <c r="C1514" s="99"/>
    </row>
    <row r="1515" spans="1:3" customFormat="1" ht="12.6" x14ac:dyDescent="0.25">
      <c r="A1515" s="3"/>
      <c r="C1515" s="99"/>
    </row>
    <row r="1516" spans="1:3" customFormat="1" ht="12.6" x14ac:dyDescent="0.25">
      <c r="A1516" s="3"/>
      <c r="C1516" s="99"/>
    </row>
    <row r="1517" spans="1:3" customFormat="1" ht="12.6" x14ac:dyDescent="0.25">
      <c r="A1517" s="3"/>
      <c r="C1517" s="99"/>
    </row>
    <row r="1518" spans="1:3" customFormat="1" ht="12.6" x14ac:dyDescent="0.25">
      <c r="A1518" s="3"/>
      <c r="C1518" s="99"/>
    </row>
    <row r="1519" spans="1:3" customFormat="1" ht="12.6" x14ac:dyDescent="0.25">
      <c r="A1519" s="3"/>
      <c r="C1519" s="99"/>
    </row>
    <row r="1520" spans="1:3" customFormat="1" ht="12.6" x14ac:dyDescent="0.25">
      <c r="A1520" s="3"/>
      <c r="C1520" s="99"/>
    </row>
    <row r="1521" spans="1:3" customFormat="1" ht="12.6" x14ac:dyDescent="0.25">
      <c r="A1521" s="3"/>
      <c r="C1521" s="99"/>
    </row>
    <row r="1522" spans="1:3" customFormat="1" ht="12.6" x14ac:dyDescent="0.25">
      <c r="A1522" s="3"/>
      <c r="C1522" s="99"/>
    </row>
    <row r="1523" spans="1:3" customFormat="1" ht="12.6" x14ac:dyDescent="0.25">
      <c r="A1523" s="3"/>
      <c r="C1523" s="99"/>
    </row>
    <row r="1524" spans="1:3" customFormat="1" ht="12.6" x14ac:dyDescent="0.25">
      <c r="A1524" s="3"/>
      <c r="C1524" s="99"/>
    </row>
    <row r="1525" spans="1:3" customFormat="1" ht="12.6" x14ac:dyDescent="0.25">
      <c r="A1525" s="3"/>
      <c r="C1525" s="99"/>
    </row>
    <row r="1526" spans="1:3" customFormat="1" ht="12.6" x14ac:dyDescent="0.25">
      <c r="A1526" s="3"/>
      <c r="C1526" s="99"/>
    </row>
    <row r="1527" spans="1:3" customFormat="1" ht="12.6" x14ac:dyDescent="0.25">
      <c r="A1527" s="3"/>
      <c r="C1527" s="99"/>
    </row>
    <row r="1528" spans="1:3" customFormat="1" ht="12.6" x14ac:dyDescent="0.25">
      <c r="A1528" s="3"/>
      <c r="C1528" s="99"/>
    </row>
    <row r="1529" spans="1:3" customFormat="1" ht="12.6" x14ac:dyDescent="0.25">
      <c r="A1529" s="3"/>
      <c r="C1529" s="99"/>
    </row>
    <row r="1530" spans="1:3" customFormat="1" ht="12.6" x14ac:dyDescent="0.25">
      <c r="A1530" s="3"/>
      <c r="C1530" s="99"/>
    </row>
    <row r="1531" spans="1:3" customFormat="1" ht="12.6" x14ac:dyDescent="0.25">
      <c r="A1531" s="3"/>
      <c r="C1531" s="99"/>
    </row>
    <row r="1532" spans="1:3" customFormat="1" ht="12.6" x14ac:dyDescent="0.25">
      <c r="A1532" s="3"/>
      <c r="C1532" s="99"/>
    </row>
    <row r="1533" spans="1:3" customFormat="1" ht="12.6" x14ac:dyDescent="0.25">
      <c r="A1533" s="3"/>
      <c r="C1533" s="99"/>
    </row>
    <row r="1534" spans="1:3" customFormat="1" ht="12.6" x14ac:dyDescent="0.25">
      <c r="A1534" s="3"/>
      <c r="C1534" s="99"/>
    </row>
    <row r="1535" spans="1:3" customFormat="1" ht="12.6" x14ac:dyDescent="0.25">
      <c r="A1535" s="3"/>
      <c r="C1535" s="99"/>
    </row>
    <row r="1536" spans="1:3" customFormat="1" ht="12.6" x14ac:dyDescent="0.25">
      <c r="A1536" s="3"/>
      <c r="C1536" s="99"/>
    </row>
    <row r="1537" spans="1:3" customFormat="1" ht="12.6" x14ac:dyDescent="0.25">
      <c r="A1537" s="3"/>
      <c r="C1537" s="99"/>
    </row>
    <row r="1538" spans="1:3" customFormat="1" ht="12.6" x14ac:dyDescent="0.25">
      <c r="A1538" s="3"/>
      <c r="C1538" s="99"/>
    </row>
    <row r="1539" spans="1:3" customFormat="1" ht="12.6" x14ac:dyDescent="0.25">
      <c r="A1539" s="3"/>
      <c r="C1539" s="99"/>
    </row>
    <row r="1540" spans="1:3" customFormat="1" ht="12.6" x14ac:dyDescent="0.25">
      <c r="A1540" s="3"/>
      <c r="C1540" s="99"/>
    </row>
    <row r="1541" spans="1:3" customFormat="1" ht="12.6" x14ac:dyDescent="0.25">
      <c r="A1541" s="3"/>
      <c r="C1541" s="99"/>
    </row>
    <row r="1542" spans="1:3" customFormat="1" ht="12.6" x14ac:dyDescent="0.25">
      <c r="A1542" s="3"/>
      <c r="C1542" s="99"/>
    </row>
    <row r="1543" spans="1:3" customFormat="1" ht="12.6" x14ac:dyDescent="0.25">
      <c r="A1543" s="3"/>
      <c r="C1543" s="99"/>
    </row>
    <row r="1544" spans="1:3" customFormat="1" ht="12.6" x14ac:dyDescent="0.25">
      <c r="A1544" s="3"/>
      <c r="C1544" s="99"/>
    </row>
    <row r="1545" spans="1:3" customFormat="1" ht="12.6" x14ac:dyDescent="0.25">
      <c r="A1545" s="3"/>
      <c r="C1545" s="99"/>
    </row>
    <row r="1546" spans="1:3" customFormat="1" ht="12.6" x14ac:dyDescent="0.25">
      <c r="A1546" s="3"/>
      <c r="C1546" s="99"/>
    </row>
    <row r="1547" spans="1:3" customFormat="1" ht="12.6" x14ac:dyDescent="0.25">
      <c r="A1547" s="3"/>
      <c r="C1547" s="99"/>
    </row>
    <row r="1548" spans="1:3" customFormat="1" ht="12.6" x14ac:dyDescent="0.25">
      <c r="A1548" s="3"/>
      <c r="C1548" s="99"/>
    </row>
    <row r="1549" spans="1:3" customFormat="1" ht="12.6" x14ac:dyDescent="0.25">
      <c r="A1549" s="3"/>
      <c r="C1549" s="99"/>
    </row>
    <row r="1550" spans="1:3" customFormat="1" ht="12.6" x14ac:dyDescent="0.25">
      <c r="A1550" s="3"/>
      <c r="C1550" s="99"/>
    </row>
    <row r="1551" spans="1:3" customFormat="1" ht="12.6" x14ac:dyDescent="0.25">
      <c r="A1551" s="3"/>
      <c r="C1551" s="99"/>
    </row>
    <row r="1552" spans="1:3" customFormat="1" ht="12.6" x14ac:dyDescent="0.25">
      <c r="A1552" s="3"/>
      <c r="C1552" s="99"/>
    </row>
    <row r="1553" spans="1:3" customFormat="1" ht="12.6" x14ac:dyDescent="0.25">
      <c r="A1553" s="3"/>
      <c r="C1553" s="99"/>
    </row>
    <row r="1554" spans="1:3" customFormat="1" ht="12.6" x14ac:dyDescent="0.25">
      <c r="A1554" s="3"/>
      <c r="C1554" s="99"/>
    </row>
    <row r="1555" spans="1:3" customFormat="1" ht="12.6" x14ac:dyDescent="0.25">
      <c r="A1555" s="3"/>
      <c r="C1555" s="99"/>
    </row>
    <row r="1556" spans="1:3" customFormat="1" ht="12.6" x14ac:dyDescent="0.25">
      <c r="A1556" s="3"/>
      <c r="C1556" s="99"/>
    </row>
    <row r="1557" spans="1:3" customFormat="1" ht="12.6" x14ac:dyDescent="0.25">
      <c r="A1557" s="3"/>
      <c r="C1557" s="99"/>
    </row>
    <row r="1558" spans="1:3" customFormat="1" ht="12.6" x14ac:dyDescent="0.25">
      <c r="A1558" s="3"/>
      <c r="C1558" s="99"/>
    </row>
    <row r="1559" spans="1:3" customFormat="1" ht="12.6" x14ac:dyDescent="0.25">
      <c r="A1559" s="3"/>
      <c r="C1559" s="99"/>
    </row>
    <row r="1560" spans="1:3" customFormat="1" ht="12.6" x14ac:dyDescent="0.25">
      <c r="A1560" s="3"/>
      <c r="C1560" s="99"/>
    </row>
    <row r="1561" spans="1:3" customFormat="1" ht="12.6" x14ac:dyDescent="0.25">
      <c r="A1561" s="3"/>
      <c r="C1561" s="99"/>
    </row>
    <row r="1562" spans="1:3" customFormat="1" ht="12.6" x14ac:dyDescent="0.25">
      <c r="A1562" s="3"/>
      <c r="C1562" s="99"/>
    </row>
    <row r="1563" spans="1:3" customFormat="1" ht="12.6" x14ac:dyDescent="0.25">
      <c r="A1563" s="3"/>
      <c r="C1563" s="99"/>
    </row>
    <row r="1564" spans="1:3" customFormat="1" ht="12.6" x14ac:dyDescent="0.25">
      <c r="A1564" s="3"/>
      <c r="C1564" s="99"/>
    </row>
    <row r="1565" spans="1:3" customFormat="1" ht="12.6" x14ac:dyDescent="0.25">
      <c r="A1565" s="3"/>
      <c r="C1565" s="99"/>
    </row>
    <row r="1566" spans="1:3" customFormat="1" ht="12.6" x14ac:dyDescent="0.25">
      <c r="A1566" s="3"/>
      <c r="C1566" s="99"/>
    </row>
    <row r="1567" spans="1:3" customFormat="1" ht="12.6" x14ac:dyDescent="0.25">
      <c r="A1567" s="3"/>
      <c r="C1567" s="99"/>
    </row>
    <row r="1568" spans="1:3" customFormat="1" ht="12.6" x14ac:dyDescent="0.25">
      <c r="A1568" s="3"/>
      <c r="C1568" s="99"/>
    </row>
    <row r="1569" spans="1:3" customFormat="1" ht="12.6" x14ac:dyDescent="0.25">
      <c r="A1569" s="3"/>
      <c r="C1569" s="99"/>
    </row>
    <row r="1570" spans="1:3" customFormat="1" ht="12.6" x14ac:dyDescent="0.25">
      <c r="A1570" s="3"/>
      <c r="C1570" s="99"/>
    </row>
    <row r="1571" spans="1:3" customFormat="1" ht="12.6" x14ac:dyDescent="0.25">
      <c r="A1571" s="3"/>
      <c r="C1571" s="99"/>
    </row>
    <row r="1572" spans="1:3" customFormat="1" ht="12.6" x14ac:dyDescent="0.25">
      <c r="A1572" s="3"/>
      <c r="C1572" s="99"/>
    </row>
    <row r="1573" spans="1:3" customFormat="1" ht="12.6" x14ac:dyDescent="0.25">
      <c r="A1573" s="3"/>
      <c r="C1573" s="99"/>
    </row>
    <row r="1574" spans="1:3" customFormat="1" ht="12.6" x14ac:dyDescent="0.25">
      <c r="A1574" s="3"/>
      <c r="C1574" s="99"/>
    </row>
    <row r="1575" spans="1:3" customFormat="1" ht="12.6" x14ac:dyDescent="0.25">
      <c r="A1575" s="3"/>
      <c r="C1575" s="99"/>
    </row>
    <row r="1576" spans="1:3" customFormat="1" ht="12.6" x14ac:dyDescent="0.25">
      <c r="A1576" s="3"/>
      <c r="C1576" s="99"/>
    </row>
    <row r="1577" spans="1:3" customFormat="1" ht="12.6" x14ac:dyDescent="0.25">
      <c r="A1577" s="3"/>
      <c r="C1577" s="99"/>
    </row>
    <row r="1578" spans="1:3" customFormat="1" ht="12.6" x14ac:dyDescent="0.25">
      <c r="A1578" s="3"/>
      <c r="C1578" s="99"/>
    </row>
    <row r="1579" spans="1:3" customFormat="1" ht="12.6" x14ac:dyDescent="0.25">
      <c r="A1579" s="3"/>
      <c r="C1579" s="99"/>
    </row>
    <row r="1580" spans="1:3" customFormat="1" ht="12.6" x14ac:dyDescent="0.25">
      <c r="A1580" s="3"/>
      <c r="C1580" s="99"/>
    </row>
    <row r="1581" spans="1:3" customFormat="1" ht="12.6" x14ac:dyDescent="0.25">
      <c r="A1581" s="3"/>
      <c r="C1581" s="99"/>
    </row>
    <row r="1582" spans="1:3" customFormat="1" ht="12.6" x14ac:dyDescent="0.25">
      <c r="A1582" s="3"/>
      <c r="C1582" s="99"/>
    </row>
    <row r="1583" spans="1:3" customFormat="1" ht="12.6" x14ac:dyDescent="0.25">
      <c r="A1583" s="3"/>
      <c r="C1583" s="99"/>
    </row>
    <row r="1584" spans="1:3" customFormat="1" ht="12.6" x14ac:dyDescent="0.25">
      <c r="A1584" s="3"/>
      <c r="C1584" s="99"/>
    </row>
    <row r="1585" spans="1:3" customFormat="1" ht="12.6" x14ac:dyDescent="0.25">
      <c r="A1585" s="3"/>
      <c r="C1585" s="99"/>
    </row>
    <row r="1586" spans="1:3" customFormat="1" ht="12.6" x14ac:dyDescent="0.25">
      <c r="A1586" s="3"/>
      <c r="C1586" s="99"/>
    </row>
    <row r="1587" spans="1:3" customFormat="1" ht="12.6" x14ac:dyDescent="0.25">
      <c r="A1587" s="3"/>
      <c r="C1587" s="99"/>
    </row>
    <row r="1588" spans="1:3" customFormat="1" ht="12.6" x14ac:dyDescent="0.25">
      <c r="A1588" s="3"/>
      <c r="C1588" s="99"/>
    </row>
    <row r="1589" spans="1:3" customFormat="1" ht="12.6" x14ac:dyDescent="0.25">
      <c r="A1589" s="3"/>
      <c r="C1589" s="99"/>
    </row>
    <row r="1590" spans="1:3" customFormat="1" ht="12.6" x14ac:dyDescent="0.25">
      <c r="A1590" s="3"/>
      <c r="C1590" s="99"/>
    </row>
    <row r="1591" spans="1:3" customFormat="1" ht="12.6" x14ac:dyDescent="0.25">
      <c r="A1591" s="3"/>
      <c r="C1591" s="99"/>
    </row>
    <row r="1592" spans="1:3" customFormat="1" ht="12.6" x14ac:dyDescent="0.25">
      <c r="A1592" s="3"/>
      <c r="C1592" s="99"/>
    </row>
    <row r="1593" spans="1:3" customFormat="1" ht="12.6" x14ac:dyDescent="0.25">
      <c r="A1593" s="3"/>
      <c r="C1593" s="99"/>
    </row>
    <row r="1594" spans="1:3" customFormat="1" ht="12.6" x14ac:dyDescent="0.25">
      <c r="A1594" s="3"/>
      <c r="C1594" s="99"/>
    </row>
    <row r="1595" spans="1:3" customFormat="1" ht="12.6" x14ac:dyDescent="0.25">
      <c r="A1595" s="3"/>
      <c r="C1595" s="99"/>
    </row>
    <row r="1596" spans="1:3" customFormat="1" ht="12.6" x14ac:dyDescent="0.25">
      <c r="A1596" s="3"/>
      <c r="C1596" s="99"/>
    </row>
    <row r="1597" spans="1:3" customFormat="1" ht="12.6" x14ac:dyDescent="0.25">
      <c r="A1597" s="3"/>
      <c r="C1597" s="99"/>
    </row>
    <row r="1598" spans="1:3" customFormat="1" ht="12.6" x14ac:dyDescent="0.25">
      <c r="A1598" s="3"/>
      <c r="C1598" s="99"/>
    </row>
    <row r="1599" spans="1:3" customFormat="1" ht="12.6" x14ac:dyDescent="0.25">
      <c r="A1599" s="3"/>
      <c r="C1599" s="99"/>
    </row>
    <row r="1600" spans="1:3" customFormat="1" ht="12.6" x14ac:dyDescent="0.25">
      <c r="A1600" s="3"/>
      <c r="C1600" s="99"/>
    </row>
    <row r="1601" spans="1:3" customFormat="1" ht="12.6" x14ac:dyDescent="0.25">
      <c r="A1601" s="3"/>
      <c r="C1601" s="99"/>
    </row>
    <row r="1602" spans="1:3" customFormat="1" ht="12.6" x14ac:dyDescent="0.25">
      <c r="A1602" s="3"/>
      <c r="C1602" s="99"/>
    </row>
    <row r="1603" spans="1:3" customFormat="1" ht="12.6" x14ac:dyDescent="0.25">
      <c r="A1603" s="3"/>
      <c r="C1603" s="99"/>
    </row>
    <row r="1604" spans="1:3" customFormat="1" ht="12.6" x14ac:dyDescent="0.25">
      <c r="A1604" s="3"/>
      <c r="C1604" s="99"/>
    </row>
    <row r="1605" spans="1:3" customFormat="1" ht="12.6" x14ac:dyDescent="0.25">
      <c r="A1605" s="3"/>
      <c r="C1605" s="99"/>
    </row>
    <row r="1606" spans="1:3" customFormat="1" ht="12.6" x14ac:dyDescent="0.25">
      <c r="A1606" s="3"/>
      <c r="C1606" s="99"/>
    </row>
    <row r="1607" spans="1:3" customFormat="1" ht="12.6" x14ac:dyDescent="0.25">
      <c r="A1607" s="3"/>
      <c r="C1607" s="99"/>
    </row>
    <row r="1608" spans="1:3" customFormat="1" ht="12.6" x14ac:dyDescent="0.25">
      <c r="A1608" s="3"/>
      <c r="C1608" s="99"/>
    </row>
    <row r="1609" spans="1:3" customFormat="1" ht="12.6" x14ac:dyDescent="0.25">
      <c r="A1609" s="3"/>
      <c r="C1609" s="99"/>
    </row>
    <row r="1610" spans="1:3" customFormat="1" ht="12.6" x14ac:dyDescent="0.25">
      <c r="A1610" s="3"/>
      <c r="C1610" s="99"/>
    </row>
    <row r="1611" spans="1:3" customFormat="1" ht="12.6" x14ac:dyDescent="0.25">
      <c r="A1611" s="3"/>
      <c r="C1611" s="99"/>
    </row>
    <row r="1612" spans="1:3" customFormat="1" ht="12.6" x14ac:dyDescent="0.25">
      <c r="A1612" s="3"/>
      <c r="C1612" s="99"/>
    </row>
    <row r="1613" spans="1:3" customFormat="1" ht="12.6" x14ac:dyDescent="0.25">
      <c r="A1613" s="3"/>
      <c r="C1613" s="99"/>
    </row>
    <row r="1614" spans="1:3" customFormat="1" ht="12.6" x14ac:dyDescent="0.25">
      <c r="A1614" s="3"/>
      <c r="C1614" s="99"/>
    </row>
    <row r="1615" spans="1:3" customFormat="1" ht="12.6" x14ac:dyDescent="0.25">
      <c r="A1615" s="3"/>
      <c r="C1615" s="99"/>
    </row>
    <row r="1616" spans="1:3" customFormat="1" ht="12.6" x14ac:dyDescent="0.25">
      <c r="A1616" s="3"/>
      <c r="C1616" s="99"/>
    </row>
    <row r="1617" spans="1:3" customFormat="1" ht="12.6" x14ac:dyDescent="0.25">
      <c r="A1617" s="3"/>
      <c r="C1617" s="99"/>
    </row>
    <row r="1618" spans="1:3" customFormat="1" ht="12.6" x14ac:dyDescent="0.25">
      <c r="A1618" s="3"/>
      <c r="C1618" s="99"/>
    </row>
    <row r="1619" spans="1:3" customFormat="1" ht="12.6" x14ac:dyDescent="0.25">
      <c r="A1619" s="3"/>
      <c r="C1619" s="99"/>
    </row>
    <row r="1620" spans="1:3" customFormat="1" ht="12.6" x14ac:dyDescent="0.25">
      <c r="A1620" s="3"/>
      <c r="C1620" s="99"/>
    </row>
    <row r="1621" spans="1:3" customFormat="1" ht="12.6" x14ac:dyDescent="0.25">
      <c r="A1621" s="3"/>
      <c r="C1621" s="99"/>
    </row>
    <row r="1622" spans="1:3" customFormat="1" ht="12.6" x14ac:dyDescent="0.25">
      <c r="A1622" s="3"/>
      <c r="C1622" s="99"/>
    </row>
    <row r="1623" spans="1:3" customFormat="1" ht="12.6" x14ac:dyDescent="0.25">
      <c r="A1623" s="3"/>
      <c r="C1623" s="99"/>
    </row>
    <row r="1624" spans="1:3" customFormat="1" ht="12.6" x14ac:dyDescent="0.25">
      <c r="A1624" s="3"/>
      <c r="C1624" s="99"/>
    </row>
    <row r="1625" spans="1:3" customFormat="1" ht="12.6" x14ac:dyDescent="0.25">
      <c r="A1625" s="3"/>
      <c r="C1625" s="99"/>
    </row>
    <row r="1626" spans="1:3" customFormat="1" ht="12.6" x14ac:dyDescent="0.25">
      <c r="A1626" s="3"/>
      <c r="C1626" s="99"/>
    </row>
    <row r="1627" spans="1:3" customFormat="1" ht="12.6" x14ac:dyDescent="0.25">
      <c r="A1627" s="3"/>
      <c r="C1627" s="99"/>
    </row>
    <row r="1628" spans="1:3" customFormat="1" ht="12.6" x14ac:dyDescent="0.25">
      <c r="A1628" s="3"/>
      <c r="C1628" s="99"/>
    </row>
    <row r="1629" spans="1:3" customFormat="1" ht="12.6" x14ac:dyDescent="0.25">
      <c r="A1629" s="3"/>
      <c r="C1629" s="99"/>
    </row>
    <row r="1630" spans="1:3" customFormat="1" ht="12.6" x14ac:dyDescent="0.25">
      <c r="A1630" s="3"/>
      <c r="C1630" s="99"/>
    </row>
    <row r="1631" spans="1:3" customFormat="1" ht="12.6" x14ac:dyDescent="0.25">
      <c r="A1631" s="3"/>
      <c r="C1631" s="99"/>
    </row>
    <row r="1632" spans="1:3" customFormat="1" ht="12.6" x14ac:dyDescent="0.25">
      <c r="A1632" s="3"/>
      <c r="C1632" s="99"/>
    </row>
    <row r="1633" spans="1:3" customFormat="1" ht="12.6" x14ac:dyDescent="0.25">
      <c r="A1633" s="3"/>
      <c r="C1633" s="99"/>
    </row>
    <row r="1634" spans="1:3" customFormat="1" ht="12.6" x14ac:dyDescent="0.25">
      <c r="A1634" s="3"/>
      <c r="C1634" s="99"/>
    </row>
    <row r="1635" spans="1:3" customFormat="1" ht="12.6" x14ac:dyDescent="0.25">
      <c r="A1635" s="3"/>
      <c r="C1635" s="99"/>
    </row>
    <row r="1636" spans="1:3" customFormat="1" ht="12.6" x14ac:dyDescent="0.25">
      <c r="A1636" s="3"/>
      <c r="C1636" s="99"/>
    </row>
    <row r="1637" spans="1:3" customFormat="1" ht="12.6" x14ac:dyDescent="0.25">
      <c r="A1637" s="3"/>
      <c r="C1637" s="99"/>
    </row>
    <row r="1638" spans="1:3" customFormat="1" ht="12.6" x14ac:dyDescent="0.25">
      <c r="A1638" s="3"/>
      <c r="C1638" s="99"/>
    </row>
    <row r="1639" spans="1:3" customFormat="1" ht="12.6" x14ac:dyDescent="0.25">
      <c r="A1639" s="3"/>
      <c r="C1639" s="99"/>
    </row>
  </sheetData>
  <mergeCells count="2">
    <mergeCell ref="B1:O1"/>
    <mergeCell ref="B2:O2"/>
  </mergeCells>
  <printOptions horizontalCentered="1" verticalCentered="1"/>
  <pageMargins left="0.15748031496062992" right="0.17" top="0.15748031496062992" bottom="0.15748031496062992" header="0" footer="0.15748031496062992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EJEC.ACUM.</vt:lpstr>
      <vt:lpstr>EJEC.ACUM.!Área_de_impresión</vt:lpstr>
      <vt:lpstr>EJEC.ACUM.!Títulos_a_imprimir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Donoso Muñoz</dc:creator>
  <cp:lastModifiedBy>Evelyn Donoso Muñoz</cp:lastModifiedBy>
  <dcterms:created xsi:type="dcterms:W3CDTF">2024-01-10T17:28:45Z</dcterms:created>
  <dcterms:modified xsi:type="dcterms:W3CDTF">2024-01-10T17:29:12Z</dcterms:modified>
</cp:coreProperties>
</file>