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scala única de sueldos\"/>
    </mc:Choice>
  </mc:AlternateContent>
  <bookViews>
    <workbookView xWindow="0" yWindow="0" windowWidth="28800" windowHeight="11750" tabRatio="481"/>
  </bookViews>
  <sheets>
    <sheet name="ESCAL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5" i="1"/>
  <c r="M5" i="1"/>
  <c r="L2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O5" i="1"/>
  <c r="L5" i="1"/>
  <c r="K7" i="1"/>
  <c r="J6" i="1"/>
  <c r="I5" i="1"/>
  <c r="Q33" i="1" l="1"/>
  <c r="Q29" i="1"/>
  <c r="Q34" i="1"/>
  <c r="Q25" i="1"/>
  <c r="Q17" i="1"/>
  <c r="Q20" i="1"/>
  <c r="Q16" i="1"/>
  <c r="Q13" i="1"/>
  <c r="Q31" i="1"/>
  <c r="Q30" i="1"/>
  <c r="Q37" i="1"/>
  <c r="Q21" i="1"/>
  <c r="Q24" i="1"/>
  <c r="Q9" i="1"/>
  <c r="Q6" i="1"/>
  <c r="Q5" i="1"/>
  <c r="Q23" i="1"/>
  <c r="Q12" i="1"/>
  <c r="Q26" i="1"/>
  <c r="Q22" i="1"/>
  <c r="Q19" i="1"/>
  <c r="Q8" i="1"/>
  <c r="Q15" i="1"/>
  <c r="Q36" i="1"/>
  <c r="Q18" i="1"/>
  <c r="Q11" i="1"/>
  <c r="Q32" i="1"/>
  <c r="Q28" i="1"/>
  <c r="Q14" i="1"/>
  <c r="Q7" i="1"/>
  <c r="Q27" i="1"/>
  <c r="Q35" i="1"/>
  <c r="Q10" i="1"/>
</calcChain>
</file>

<file path=xl/sharedStrings.xml><?xml version="1.0" encoding="utf-8"?>
<sst xmlns="http://schemas.openxmlformats.org/spreadsheetml/2006/main" count="54" uniqueCount="24">
  <si>
    <t>Total Bruto</t>
  </si>
  <si>
    <t>ESTAMENTO</t>
  </si>
  <si>
    <t>GRADO</t>
  </si>
  <si>
    <t>NOMBRE ESCALA:</t>
  </si>
  <si>
    <t>LEY:</t>
  </si>
  <si>
    <t>Directivo</t>
  </si>
  <si>
    <t>DECRETO LEY N° 249</t>
  </si>
  <si>
    <t>ESCALA ÚNICA DE SUELDOS</t>
  </si>
  <si>
    <t>Profesionales</t>
  </si>
  <si>
    <t>Admin/Tec/Aux</t>
  </si>
  <si>
    <t>Estipendio 1: Sueldo Base</t>
  </si>
  <si>
    <t>Estipendio 2: Asig. Profesional Ley N° 19.185 art.19°</t>
  </si>
  <si>
    <t>Estipendio 3: Asig. Resp. Supe. 40% S.B.</t>
  </si>
  <si>
    <t>Estipendio 6: Ley B-18675/10</t>
  </si>
  <si>
    <t>Estipendio 10: Incremento Imponible (18,2125%)</t>
  </si>
  <si>
    <t>Estipendio 5: BONIFICACIÓN DE SALUD LEY N° 18.566</t>
  </si>
  <si>
    <t>Estipendio 7: Asignación Estímulo a la Función Directiva (70%)
Jefe del Servicio</t>
  </si>
  <si>
    <t>Estipendio 8: Asignación Estímulo a la Función Directiva (40%) Gerentes de área y Fiscal</t>
  </si>
  <si>
    <t>Estipendio 9: Asignación Estímulo a la Función Directiva (30%) Directores Regionales</t>
  </si>
  <si>
    <t>Estipendio 12: Asignacion Modernizacion Componente base Art 5° Ley 19.553</t>
  </si>
  <si>
    <t>Estipendio 4:
Asig. Ley 19.185 Art. 18 (Sustitutiva)</t>
  </si>
  <si>
    <t xml:space="preserve">Estipendio 11: Gastos de representación </t>
  </si>
  <si>
    <t>Estipendio 13: Asignacion Modernizacion Componente base Art 6° Ley 19.553</t>
  </si>
  <si>
    <t>Estipendio 14: Asignacion Modernizacion Componente base Art 7° Ley 19.553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</si>
</sst>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obCL"/>
      <family val="3"/>
    </font>
    <font>
      <b/>
      <sz val="11"/>
      <color theme="4" tint="-0.499984740745262"/>
      <name val="gobCL"/>
      <family val="3"/>
    </font>
    <font>
      <sz val="11"/>
      <color theme="4" tint="-0.499984740745262"/>
      <name val="gobCL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85" zoomScaleNormal="85" workbookViewId="0">
      <selection activeCell="P17" sqref="P17"/>
    </sheetView>
  </sheetViews>
  <sheetFormatPr baseColWidth="10" defaultColWidth="11.453125" defaultRowHeight="14.5"/>
  <cols>
    <col min="1" max="1" width="16.453125" style="1" customWidth="1"/>
    <col min="2" max="2" width="8.1796875" style="1" customWidth="1"/>
    <col min="3" max="12" width="14.453125" style="2" customWidth="1"/>
    <col min="13" max="13" width="15.7265625" style="2" customWidth="1"/>
    <col min="14" max="17" width="14.453125" style="2" customWidth="1"/>
    <col min="18" max="16384" width="11.453125" style="1"/>
  </cols>
  <sheetData>
    <row r="1" spans="1:17" ht="15">
      <c r="A1" s="9" t="s">
        <v>4</v>
      </c>
      <c r="B1" s="9" t="s">
        <v>6</v>
      </c>
      <c r="C1" s="10"/>
      <c r="D1" s="8"/>
    </row>
    <row r="2" spans="1:17" ht="15">
      <c r="A2" s="9" t="s">
        <v>3</v>
      </c>
      <c r="B2" s="9" t="s">
        <v>7</v>
      </c>
      <c r="C2" s="10"/>
      <c r="D2" s="8"/>
    </row>
    <row r="3" spans="1:17">
      <c r="A3"/>
      <c r="B3"/>
      <c r="C3"/>
      <c r="D3"/>
      <c r="E3"/>
      <c r="F3"/>
      <c r="G3"/>
    </row>
    <row r="4" spans="1:17" ht="150.5" thickBot="1">
      <c r="A4" s="4" t="s">
        <v>1</v>
      </c>
      <c r="B4" s="5" t="s">
        <v>2</v>
      </c>
      <c r="C4" s="6" t="s">
        <v>10</v>
      </c>
      <c r="D4" s="6" t="s">
        <v>11</v>
      </c>
      <c r="E4" s="6" t="s">
        <v>12</v>
      </c>
      <c r="F4" s="6" t="s">
        <v>20</v>
      </c>
      <c r="G4" s="6" t="s">
        <v>15</v>
      </c>
      <c r="H4" s="6" t="s">
        <v>13</v>
      </c>
      <c r="I4" s="6" t="s">
        <v>16</v>
      </c>
      <c r="J4" s="6" t="s">
        <v>17</v>
      </c>
      <c r="K4" s="6" t="s">
        <v>18</v>
      </c>
      <c r="L4" s="6" t="s">
        <v>14</v>
      </c>
      <c r="M4" s="6" t="s">
        <v>21</v>
      </c>
      <c r="N4" s="6" t="s">
        <v>19</v>
      </c>
      <c r="O4" s="6" t="s">
        <v>22</v>
      </c>
      <c r="P4" s="6" t="s">
        <v>23</v>
      </c>
      <c r="Q4" s="7" t="s">
        <v>0</v>
      </c>
    </row>
    <row r="5" spans="1:17" ht="15" thickTop="1">
      <c r="A5" s="1" t="s">
        <v>5</v>
      </c>
      <c r="B5" s="1">
        <v>2</v>
      </c>
      <c r="C5" s="3">
        <v>869665</v>
      </c>
      <c r="D5" s="3">
        <v>695731</v>
      </c>
      <c r="E5" s="3">
        <v>347866</v>
      </c>
      <c r="F5" s="3">
        <v>1621898</v>
      </c>
      <c r="G5" s="3">
        <v>125008</v>
      </c>
      <c r="H5" s="3">
        <v>269159</v>
      </c>
      <c r="I5" s="3">
        <f>(C5+D5+E5+F5)*70%</f>
        <v>2474612</v>
      </c>
      <c r="J5" s="3"/>
      <c r="K5" s="3"/>
      <c r="L5" s="3">
        <f>ROUND(C5*18.2125%,0)</f>
        <v>158388</v>
      </c>
      <c r="M5" s="3">
        <f>C5*30%</f>
        <v>260899.5</v>
      </c>
      <c r="N5" s="3">
        <f>+ROUND(($C5+$D5+$E5+$F5)*15%,0)</f>
        <v>530274</v>
      </c>
      <c r="O5" s="3">
        <f t="shared" ref="O5:O37" si="0">+ROUND(($C5+$D5+$E5+$F5)*7.6%,0)</f>
        <v>268672</v>
      </c>
      <c r="P5" s="3">
        <v>0</v>
      </c>
      <c r="Q5" s="3">
        <f t="shared" ref="Q5" si="1">+SUM(C5:P5)</f>
        <v>7622172.5</v>
      </c>
    </row>
    <row r="6" spans="1:17">
      <c r="A6" s="1" t="s">
        <v>5</v>
      </c>
      <c r="B6" s="1">
        <v>3</v>
      </c>
      <c r="C6" s="3">
        <v>831809</v>
      </c>
      <c r="D6" s="3">
        <v>665455</v>
      </c>
      <c r="E6" s="3">
        <v>332724</v>
      </c>
      <c r="F6" s="3">
        <v>1553129</v>
      </c>
      <c r="G6" s="3">
        <v>130691</v>
      </c>
      <c r="H6" s="3">
        <v>287659</v>
      </c>
      <c r="I6" s="3"/>
      <c r="J6" s="3">
        <f>(C6+D6+E6+F6)*40%</f>
        <v>1353246.8</v>
      </c>
      <c r="K6" s="3"/>
      <c r="L6" s="3">
        <f t="shared" ref="L6:L37" si="2">ROUND(C6*18.2125%,0)</f>
        <v>151493</v>
      </c>
      <c r="N6" s="3">
        <f t="shared" ref="N6:N37" si="3">+ROUND(($C6+$D6+$E6+$F6)*15%,0)</f>
        <v>507468</v>
      </c>
      <c r="O6" s="3">
        <f t="shared" si="0"/>
        <v>257117</v>
      </c>
      <c r="P6" s="3">
        <f t="shared" ref="P6:P37" si="4">+ROUND((C6+D6+E6+F6)*8%,0)</f>
        <v>270649</v>
      </c>
      <c r="Q6" s="3">
        <f t="shared" ref="Q6:Q37" si="5">+SUM(C6:P6)</f>
        <v>6341440.7999999998</v>
      </c>
    </row>
    <row r="7" spans="1:17">
      <c r="A7" s="1" t="s">
        <v>5</v>
      </c>
      <c r="B7" s="1">
        <v>4</v>
      </c>
      <c r="C7" s="3">
        <v>784747</v>
      </c>
      <c r="D7" s="3">
        <v>627794</v>
      </c>
      <c r="E7" s="3">
        <v>313899</v>
      </c>
      <c r="F7" s="3">
        <v>1467698</v>
      </c>
      <c r="G7" s="3">
        <v>134404</v>
      </c>
      <c r="H7" s="3">
        <v>304684</v>
      </c>
      <c r="I7" s="3"/>
      <c r="J7" s="3"/>
      <c r="K7" s="3">
        <f>(C7+D7+E7+F7)*30%</f>
        <v>958241.39999999991</v>
      </c>
      <c r="L7" s="3">
        <f t="shared" si="2"/>
        <v>142922</v>
      </c>
      <c r="N7" s="3">
        <f t="shared" si="3"/>
        <v>479121</v>
      </c>
      <c r="O7" s="3">
        <f t="shared" si="0"/>
        <v>242754</v>
      </c>
      <c r="P7" s="3">
        <f t="shared" si="4"/>
        <v>255531</v>
      </c>
      <c r="Q7" s="3">
        <f t="shared" si="5"/>
        <v>5711795.4000000004</v>
      </c>
    </row>
    <row r="8" spans="1:17">
      <c r="A8" s="1" t="s">
        <v>5</v>
      </c>
      <c r="B8" s="1">
        <v>5</v>
      </c>
      <c r="C8" s="3">
        <v>754290</v>
      </c>
      <c r="D8" s="3">
        <v>637537</v>
      </c>
      <c r="E8" s="3"/>
      <c r="F8" s="3">
        <v>1471090</v>
      </c>
      <c r="G8" s="3">
        <v>142514</v>
      </c>
      <c r="H8" s="3">
        <v>322649</v>
      </c>
      <c r="I8" s="3"/>
      <c r="J8" s="3"/>
      <c r="K8" s="3"/>
      <c r="L8" s="3">
        <f t="shared" si="2"/>
        <v>137375</v>
      </c>
      <c r="N8" s="3">
        <f t="shared" si="3"/>
        <v>429438</v>
      </c>
      <c r="O8" s="3">
        <f t="shared" si="0"/>
        <v>217582</v>
      </c>
      <c r="P8" s="3">
        <f t="shared" si="4"/>
        <v>229033</v>
      </c>
      <c r="Q8" s="3">
        <f t="shared" si="5"/>
        <v>4341508</v>
      </c>
    </row>
    <row r="9" spans="1:17">
      <c r="A9" s="1" t="s">
        <v>5</v>
      </c>
      <c r="B9" s="1">
        <v>6</v>
      </c>
      <c r="C9" s="3">
        <v>711539</v>
      </c>
      <c r="D9" s="3">
        <v>569225</v>
      </c>
      <c r="E9" s="3"/>
      <c r="F9" s="3">
        <v>1271480</v>
      </c>
      <c r="G9" s="3">
        <v>134409</v>
      </c>
      <c r="H9" s="3">
        <v>322649</v>
      </c>
      <c r="I9" s="3"/>
      <c r="J9" s="3"/>
      <c r="K9" s="3"/>
      <c r="L9" s="3">
        <f t="shared" si="2"/>
        <v>129589</v>
      </c>
      <c r="N9" s="3">
        <f t="shared" si="3"/>
        <v>382837</v>
      </c>
      <c r="O9" s="3">
        <f t="shared" si="0"/>
        <v>193971</v>
      </c>
      <c r="P9" s="3">
        <f t="shared" si="4"/>
        <v>204180</v>
      </c>
      <c r="Q9" s="3">
        <f t="shared" si="5"/>
        <v>3919879</v>
      </c>
    </row>
    <row r="10" spans="1:17">
      <c r="A10" s="1" t="s">
        <v>8</v>
      </c>
      <c r="B10" s="1">
        <v>5</v>
      </c>
      <c r="C10" s="3">
        <v>754290</v>
      </c>
      <c r="D10" s="3">
        <v>637537</v>
      </c>
      <c r="E10" s="3"/>
      <c r="F10" s="3">
        <v>1292712</v>
      </c>
      <c r="G10" s="3">
        <v>137394</v>
      </c>
      <c r="H10" s="3">
        <v>309799</v>
      </c>
      <c r="I10" s="3"/>
      <c r="J10" s="3"/>
      <c r="K10" s="3"/>
      <c r="L10" s="3">
        <f t="shared" si="2"/>
        <v>137375</v>
      </c>
      <c r="N10" s="3">
        <f t="shared" si="3"/>
        <v>402681</v>
      </c>
      <c r="O10" s="3">
        <f t="shared" si="0"/>
        <v>204025</v>
      </c>
      <c r="P10" s="3">
        <f t="shared" si="4"/>
        <v>214763</v>
      </c>
      <c r="Q10" s="3">
        <f t="shared" si="5"/>
        <v>4090576</v>
      </c>
    </row>
    <row r="11" spans="1:17">
      <c r="A11" s="1" t="s">
        <v>8</v>
      </c>
      <c r="B11" s="1">
        <v>6</v>
      </c>
      <c r="C11" s="3">
        <v>711539</v>
      </c>
      <c r="D11" s="3">
        <v>569225</v>
      </c>
      <c r="E11" s="3"/>
      <c r="F11" s="3">
        <v>1209302</v>
      </c>
      <c r="G11" s="3">
        <v>129610</v>
      </c>
      <c r="H11" s="3">
        <v>327468</v>
      </c>
      <c r="I11" s="3"/>
      <c r="J11" s="3"/>
      <c r="K11" s="3"/>
      <c r="L11" s="3">
        <f t="shared" si="2"/>
        <v>129589</v>
      </c>
      <c r="N11" s="3">
        <f t="shared" si="3"/>
        <v>373510</v>
      </c>
      <c r="O11" s="3">
        <f t="shared" si="0"/>
        <v>189245</v>
      </c>
      <c r="P11" s="3">
        <f t="shared" si="4"/>
        <v>199205</v>
      </c>
      <c r="Q11" s="3">
        <f t="shared" si="5"/>
        <v>3838693</v>
      </c>
    </row>
    <row r="12" spans="1:17">
      <c r="A12" s="1" t="s">
        <v>8</v>
      </c>
      <c r="B12" s="1">
        <v>7</v>
      </c>
      <c r="C12" s="3">
        <v>655863</v>
      </c>
      <c r="D12" s="3">
        <v>519399</v>
      </c>
      <c r="E12" s="3"/>
      <c r="F12" s="3">
        <v>1149861</v>
      </c>
      <c r="G12" s="3">
        <v>110090</v>
      </c>
      <c r="H12" s="3">
        <v>267055</v>
      </c>
      <c r="I12" s="3"/>
      <c r="J12" s="3"/>
      <c r="K12" s="3"/>
      <c r="L12" s="3">
        <f t="shared" si="2"/>
        <v>119449</v>
      </c>
      <c r="N12" s="3">
        <f t="shared" si="3"/>
        <v>348768</v>
      </c>
      <c r="O12" s="3">
        <f t="shared" si="0"/>
        <v>176709</v>
      </c>
      <c r="P12" s="3">
        <f t="shared" si="4"/>
        <v>186010</v>
      </c>
      <c r="Q12" s="3">
        <f t="shared" si="5"/>
        <v>3533204</v>
      </c>
    </row>
    <row r="13" spans="1:17">
      <c r="A13" s="1" t="s">
        <v>8</v>
      </c>
      <c r="B13" s="1">
        <v>8</v>
      </c>
      <c r="C13" s="3">
        <v>607233</v>
      </c>
      <c r="D13" s="3">
        <v>465841</v>
      </c>
      <c r="E13" s="3"/>
      <c r="F13" s="3">
        <v>1037948</v>
      </c>
      <c r="G13" s="3">
        <v>101919</v>
      </c>
      <c r="H13" s="3">
        <v>247264</v>
      </c>
      <c r="I13" s="3"/>
      <c r="J13" s="3"/>
      <c r="K13" s="3"/>
      <c r="L13" s="3">
        <f t="shared" si="2"/>
        <v>110592</v>
      </c>
      <c r="N13" s="3">
        <f t="shared" si="3"/>
        <v>316653</v>
      </c>
      <c r="O13" s="3">
        <f t="shared" si="0"/>
        <v>160438</v>
      </c>
      <c r="P13" s="3">
        <f t="shared" si="4"/>
        <v>168882</v>
      </c>
      <c r="Q13" s="3">
        <f t="shared" si="5"/>
        <v>3216770</v>
      </c>
    </row>
    <row r="14" spans="1:17">
      <c r="A14" s="1" t="s">
        <v>8</v>
      </c>
      <c r="B14" s="1">
        <v>9</v>
      </c>
      <c r="C14" s="3">
        <v>562196</v>
      </c>
      <c r="D14" s="3">
        <v>421567</v>
      </c>
      <c r="E14" s="3"/>
      <c r="F14" s="3">
        <v>952870</v>
      </c>
      <c r="G14" s="3">
        <v>94386</v>
      </c>
      <c r="H14" s="3">
        <v>228923</v>
      </c>
      <c r="I14" s="3"/>
      <c r="J14" s="3"/>
      <c r="K14" s="3"/>
      <c r="L14" s="3">
        <f t="shared" si="2"/>
        <v>102390</v>
      </c>
      <c r="N14" s="3">
        <f t="shared" si="3"/>
        <v>290495</v>
      </c>
      <c r="O14" s="3">
        <f t="shared" si="0"/>
        <v>147184</v>
      </c>
      <c r="P14" s="3">
        <f t="shared" si="4"/>
        <v>154931</v>
      </c>
      <c r="Q14" s="3">
        <f t="shared" si="5"/>
        <v>2954942</v>
      </c>
    </row>
    <row r="15" spans="1:17">
      <c r="A15" s="1" t="s">
        <v>8</v>
      </c>
      <c r="B15" s="1">
        <v>10</v>
      </c>
      <c r="C15" s="3">
        <v>520589</v>
      </c>
      <c r="D15" s="3">
        <v>381502</v>
      </c>
      <c r="E15" s="3"/>
      <c r="F15" s="3">
        <v>870951</v>
      </c>
      <c r="G15" s="3">
        <v>87387</v>
      </c>
      <c r="H15" s="3">
        <v>211986</v>
      </c>
      <c r="I15" s="3"/>
      <c r="J15" s="3"/>
      <c r="K15" s="3"/>
      <c r="L15" s="3">
        <f t="shared" si="2"/>
        <v>94812</v>
      </c>
      <c r="N15" s="3">
        <f t="shared" si="3"/>
        <v>265956</v>
      </c>
      <c r="O15" s="3">
        <f t="shared" si="0"/>
        <v>134751</v>
      </c>
      <c r="P15" s="3">
        <f t="shared" si="4"/>
        <v>141843</v>
      </c>
      <c r="Q15" s="3">
        <f t="shared" si="5"/>
        <v>2709777</v>
      </c>
    </row>
    <row r="16" spans="1:17">
      <c r="A16" s="1" t="s">
        <v>8</v>
      </c>
      <c r="B16" s="1">
        <v>11</v>
      </c>
      <c r="C16" s="3">
        <v>482059</v>
      </c>
      <c r="D16" s="3">
        <v>345258</v>
      </c>
      <c r="E16" s="3"/>
      <c r="F16" s="3">
        <v>799660</v>
      </c>
      <c r="G16" s="3">
        <v>80927</v>
      </c>
      <c r="H16" s="3">
        <v>196300</v>
      </c>
      <c r="I16" s="3"/>
      <c r="J16" s="3"/>
      <c r="K16" s="3"/>
      <c r="L16" s="3">
        <f t="shared" si="2"/>
        <v>87795</v>
      </c>
      <c r="N16" s="3">
        <f t="shared" si="3"/>
        <v>244047</v>
      </c>
      <c r="O16" s="3">
        <f t="shared" si="0"/>
        <v>123650</v>
      </c>
      <c r="P16" s="3">
        <f t="shared" si="4"/>
        <v>130158</v>
      </c>
      <c r="Q16" s="3">
        <f t="shared" si="5"/>
        <v>2489854</v>
      </c>
    </row>
    <row r="17" spans="1:17">
      <c r="A17" s="1" t="s">
        <v>8</v>
      </c>
      <c r="B17" s="1">
        <v>12</v>
      </c>
      <c r="C17" s="3">
        <v>446348</v>
      </c>
      <c r="D17" s="3">
        <v>312449</v>
      </c>
      <c r="E17" s="3"/>
      <c r="F17" s="3">
        <v>734240</v>
      </c>
      <c r="G17" s="3">
        <v>74922</v>
      </c>
      <c r="H17" s="3">
        <v>181749</v>
      </c>
      <c r="I17" s="3"/>
      <c r="J17" s="3"/>
      <c r="K17" s="3"/>
      <c r="L17" s="3">
        <f t="shared" si="2"/>
        <v>81291</v>
      </c>
      <c r="N17" s="3">
        <f t="shared" si="3"/>
        <v>223956</v>
      </c>
      <c r="O17" s="3">
        <f t="shared" si="0"/>
        <v>113471</v>
      </c>
      <c r="P17" s="3">
        <f t="shared" si="4"/>
        <v>119443</v>
      </c>
      <c r="Q17" s="3">
        <f t="shared" si="5"/>
        <v>2287869</v>
      </c>
    </row>
    <row r="18" spans="1:17">
      <c r="A18" s="1" t="s">
        <v>8</v>
      </c>
      <c r="B18" s="1">
        <v>13</v>
      </c>
      <c r="C18" s="3">
        <v>413272</v>
      </c>
      <c r="D18" s="3">
        <v>280615</v>
      </c>
      <c r="E18" s="3"/>
      <c r="F18" s="3">
        <v>680965</v>
      </c>
      <c r="G18" s="3">
        <v>63464</v>
      </c>
      <c r="H18" s="3">
        <v>153932</v>
      </c>
      <c r="I18" s="3"/>
      <c r="J18" s="3"/>
      <c r="K18" s="3"/>
      <c r="L18" s="3">
        <f t="shared" si="2"/>
        <v>75267</v>
      </c>
      <c r="N18" s="3">
        <f t="shared" si="3"/>
        <v>206228</v>
      </c>
      <c r="O18" s="3">
        <f t="shared" si="0"/>
        <v>104489</v>
      </c>
      <c r="P18" s="3">
        <f t="shared" si="4"/>
        <v>109988</v>
      </c>
      <c r="Q18" s="3">
        <f t="shared" si="5"/>
        <v>2088220</v>
      </c>
    </row>
    <row r="19" spans="1:17">
      <c r="A19" s="1" t="s">
        <v>8</v>
      </c>
      <c r="B19" s="1">
        <v>14</v>
      </c>
      <c r="C19" s="3">
        <v>382598</v>
      </c>
      <c r="D19" s="3">
        <v>251902</v>
      </c>
      <c r="E19" s="3"/>
      <c r="F19" s="3">
        <v>625295</v>
      </c>
      <c r="G19" s="3">
        <v>58756</v>
      </c>
      <c r="H19" s="3">
        <v>142517</v>
      </c>
      <c r="I19" s="3"/>
      <c r="J19" s="3"/>
      <c r="K19" s="3"/>
      <c r="L19" s="3">
        <f t="shared" si="2"/>
        <v>69681</v>
      </c>
      <c r="N19" s="3">
        <f t="shared" si="3"/>
        <v>188969</v>
      </c>
      <c r="O19" s="3">
        <f t="shared" si="0"/>
        <v>95744</v>
      </c>
      <c r="P19" s="3">
        <f t="shared" si="4"/>
        <v>100784</v>
      </c>
      <c r="Q19" s="3">
        <f t="shared" si="5"/>
        <v>1916246</v>
      </c>
    </row>
    <row r="20" spans="1:17">
      <c r="A20" s="1" t="s">
        <v>8</v>
      </c>
      <c r="B20" s="1">
        <v>15</v>
      </c>
      <c r="C20" s="3">
        <v>354283</v>
      </c>
      <c r="D20" s="3">
        <v>226116</v>
      </c>
      <c r="E20" s="3"/>
      <c r="F20" s="3">
        <v>574200</v>
      </c>
      <c r="G20" s="3">
        <v>54365</v>
      </c>
      <c r="H20" s="3">
        <v>131965</v>
      </c>
      <c r="I20" s="3"/>
      <c r="J20" s="3"/>
      <c r="K20" s="3"/>
      <c r="L20" s="3">
        <f t="shared" si="2"/>
        <v>64524</v>
      </c>
      <c r="N20" s="3">
        <f t="shared" si="3"/>
        <v>173190</v>
      </c>
      <c r="O20" s="3">
        <f t="shared" si="0"/>
        <v>87750</v>
      </c>
      <c r="P20" s="3">
        <f t="shared" si="4"/>
        <v>92368</v>
      </c>
      <c r="Q20" s="3">
        <f t="shared" si="5"/>
        <v>1758761</v>
      </c>
    </row>
    <row r="21" spans="1:17">
      <c r="A21" s="1" t="s">
        <v>8</v>
      </c>
      <c r="B21" s="1">
        <v>16</v>
      </c>
      <c r="C21" s="3">
        <v>327974</v>
      </c>
      <c r="D21" s="3">
        <v>202980</v>
      </c>
      <c r="E21" s="3"/>
      <c r="F21" s="3">
        <v>527288</v>
      </c>
      <c r="G21" s="3">
        <v>50354</v>
      </c>
      <c r="H21" s="3">
        <v>122170</v>
      </c>
      <c r="I21" s="3"/>
      <c r="J21" s="3"/>
      <c r="K21" s="3"/>
      <c r="L21" s="3">
        <f>ROUND(C21*18.2125%,0)</f>
        <v>59732</v>
      </c>
      <c r="N21" s="3">
        <f t="shared" si="3"/>
        <v>158736</v>
      </c>
      <c r="O21" s="3">
        <f t="shared" si="0"/>
        <v>80426</v>
      </c>
      <c r="P21" s="3">
        <f t="shared" si="4"/>
        <v>84659</v>
      </c>
      <c r="Q21" s="3">
        <f t="shared" si="5"/>
        <v>1614319</v>
      </c>
    </row>
    <row r="22" spans="1:17">
      <c r="A22" s="1" t="s">
        <v>8</v>
      </c>
      <c r="B22" s="1">
        <v>17</v>
      </c>
      <c r="C22" s="3">
        <v>303690</v>
      </c>
      <c r="D22" s="3">
        <v>182213</v>
      </c>
      <c r="E22" s="3"/>
      <c r="F22" s="3">
        <v>484232</v>
      </c>
      <c r="G22" s="3">
        <v>46640</v>
      </c>
      <c r="H22" s="3">
        <v>113128</v>
      </c>
      <c r="I22" s="3"/>
      <c r="J22" s="3"/>
      <c r="K22" s="3"/>
      <c r="L22" s="3">
        <f t="shared" si="2"/>
        <v>55310</v>
      </c>
      <c r="N22" s="3">
        <f t="shared" si="3"/>
        <v>145520</v>
      </c>
      <c r="O22" s="3">
        <f t="shared" si="0"/>
        <v>73730</v>
      </c>
      <c r="P22" s="3">
        <f t="shared" si="4"/>
        <v>77611</v>
      </c>
      <c r="Q22" s="3">
        <f t="shared" si="5"/>
        <v>1482074</v>
      </c>
    </row>
    <row r="23" spans="1:17">
      <c r="A23" s="1" t="s">
        <v>8</v>
      </c>
      <c r="B23" s="1">
        <v>18</v>
      </c>
      <c r="C23" s="3">
        <v>281203</v>
      </c>
      <c r="D23" s="3">
        <v>159192</v>
      </c>
      <c r="E23" s="3"/>
      <c r="F23" s="3">
        <v>481726</v>
      </c>
      <c r="G23" s="3">
        <v>30538</v>
      </c>
      <c r="H23" s="3">
        <v>76453</v>
      </c>
      <c r="I23" s="3"/>
      <c r="J23" s="3"/>
      <c r="K23" s="3"/>
      <c r="L23" s="3">
        <f t="shared" si="2"/>
        <v>51214</v>
      </c>
      <c r="N23" s="3">
        <f t="shared" si="3"/>
        <v>138318</v>
      </c>
      <c r="O23" s="3">
        <f t="shared" si="0"/>
        <v>70081</v>
      </c>
      <c r="P23" s="3">
        <f t="shared" si="4"/>
        <v>73770</v>
      </c>
      <c r="Q23" s="3">
        <f t="shared" si="5"/>
        <v>1362495</v>
      </c>
    </row>
    <row r="24" spans="1:17">
      <c r="A24" s="1" t="s">
        <v>8</v>
      </c>
      <c r="B24" s="1">
        <v>19</v>
      </c>
      <c r="C24" s="3">
        <v>262814</v>
      </c>
      <c r="D24" s="3">
        <v>126341</v>
      </c>
      <c r="E24" s="3"/>
      <c r="F24" s="3">
        <v>451496</v>
      </c>
      <c r="G24" s="3">
        <v>29577</v>
      </c>
      <c r="H24" s="3">
        <v>74124</v>
      </c>
      <c r="I24" s="3"/>
      <c r="J24" s="3"/>
      <c r="K24" s="3"/>
      <c r="L24" s="3">
        <f t="shared" si="2"/>
        <v>47865</v>
      </c>
      <c r="N24" s="3">
        <f t="shared" si="3"/>
        <v>126098</v>
      </c>
      <c r="O24" s="3">
        <f t="shared" si="0"/>
        <v>63889</v>
      </c>
      <c r="P24" s="3">
        <f t="shared" si="4"/>
        <v>67252</v>
      </c>
      <c r="Q24" s="3">
        <f t="shared" si="5"/>
        <v>1249456</v>
      </c>
    </row>
    <row r="25" spans="1:17">
      <c r="A25" s="1" t="s">
        <v>8</v>
      </c>
      <c r="B25" s="1">
        <v>20</v>
      </c>
      <c r="C25" s="3">
        <v>245632</v>
      </c>
      <c r="D25" s="3">
        <v>100276</v>
      </c>
      <c r="E25" s="3"/>
      <c r="F25" s="3">
        <v>421747</v>
      </c>
      <c r="G25" s="3">
        <v>27783</v>
      </c>
      <c r="H25" s="3">
        <v>69815</v>
      </c>
      <c r="I25" s="3"/>
      <c r="J25" s="3"/>
      <c r="K25" s="3"/>
      <c r="L25" s="3">
        <f t="shared" si="2"/>
        <v>44736</v>
      </c>
      <c r="N25" s="3">
        <f t="shared" si="3"/>
        <v>115148</v>
      </c>
      <c r="O25" s="3">
        <f t="shared" si="0"/>
        <v>58342</v>
      </c>
      <c r="P25" s="3">
        <f t="shared" si="4"/>
        <v>61412</v>
      </c>
      <c r="Q25" s="3">
        <f t="shared" si="5"/>
        <v>1144891</v>
      </c>
    </row>
    <row r="26" spans="1:17">
      <c r="A26" s="1" t="s">
        <v>9</v>
      </c>
      <c r="B26" s="1">
        <v>9</v>
      </c>
      <c r="C26" s="3">
        <v>562196</v>
      </c>
      <c r="D26" s="3"/>
      <c r="E26" s="3"/>
      <c r="F26" s="3">
        <v>413737</v>
      </c>
      <c r="G26" s="3">
        <v>25848</v>
      </c>
      <c r="H26" s="3">
        <v>62703</v>
      </c>
      <c r="I26" s="3"/>
      <c r="J26" s="3"/>
      <c r="K26" s="3"/>
      <c r="L26" s="3">
        <f t="shared" si="2"/>
        <v>102390</v>
      </c>
      <c r="N26" s="3">
        <f t="shared" si="3"/>
        <v>146390</v>
      </c>
      <c r="O26" s="3">
        <f t="shared" si="0"/>
        <v>74171</v>
      </c>
      <c r="P26" s="3">
        <f t="shared" si="4"/>
        <v>78075</v>
      </c>
      <c r="Q26" s="3">
        <f t="shared" si="5"/>
        <v>1465510</v>
      </c>
    </row>
    <row r="27" spans="1:17">
      <c r="A27" s="1" t="s">
        <v>9</v>
      </c>
      <c r="B27" s="1">
        <v>10</v>
      </c>
      <c r="C27" s="3">
        <v>520589</v>
      </c>
      <c r="D27" s="3"/>
      <c r="E27" s="3"/>
      <c r="F27" s="3">
        <v>406979</v>
      </c>
      <c r="G27" s="3">
        <v>24300</v>
      </c>
      <c r="H27" s="3">
        <v>58891</v>
      </c>
      <c r="I27" s="3"/>
      <c r="J27" s="3"/>
      <c r="K27" s="3"/>
      <c r="L27" s="3">
        <f t="shared" si="2"/>
        <v>94812</v>
      </c>
      <c r="N27" s="3">
        <f t="shared" si="3"/>
        <v>139135</v>
      </c>
      <c r="O27" s="3">
        <f t="shared" si="0"/>
        <v>70495</v>
      </c>
      <c r="P27" s="3">
        <f t="shared" si="4"/>
        <v>74205</v>
      </c>
      <c r="Q27" s="3">
        <f t="shared" si="5"/>
        <v>1389406</v>
      </c>
    </row>
    <row r="28" spans="1:17">
      <c r="A28" s="1" t="s">
        <v>9</v>
      </c>
      <c r="B28" s="1">
        <v>11</v>
      </c>
      <c r="C28" s="3">
        <v>482059</v>
      </c>
      <c r="D28" s="3"/>
      <c r="E28" s="3"/>
      <c r="F28" s="3">
        <v>398102</v>
      </c>
      <c r="G28" s="3">
        <v>22452</v>
      </c>
      <c r="H28" s="3">
        <v>54461</v>
      </c>
      <c r="I28" s="3"/>
      <c r="J28" s="3"/>
      <c r="K28" s="3"/>
      <c r="L28" s="3">
        <f t="shared" si="2"/>
        <v>87795</v>
      </c>
      <c r="N28" s="3">
        <f t="shared" si="3"/>
        <v>132024</v>
      </c>
      <c r="O28" s="3">
        <f t="shared" si="0"/>
        <v>66892</v>
      </c>
      <c r="P28" s="3">
        <f t="shared" si="4"/>
        <v>70413</v>
      </c>
      <c r="Q28" s="3">
        <f t="shared" si="5"/>
        <v>1314198</v>
      </c>
    </row>
    <row r="29" spans="1:17">
      <c r="A29" s="1" t="s">
        <v>9</v>
      </c>
      <c r="B29" s="1">
        <v>12</v>
      </c>
      <c r="C29" s="3">
        <v>446348</v>
      </c>
      <c r="D29" s="3"/>
      <c r="E29" s="3"/>
      <c r="F29" s="3">
        <v>389461</v>
      </c>
      <c r="G29" s="3">
        <v>22216</v>
      </c>
      <c r="H29" s="3">
        <v>56294</v>
      </c>
      <c r="I29" s="3"/>
      <c r="J29" s="3"/>
      <c r="K29" s="3"/>
      <c r="L29" s="3">
        <f t="shared" si="2"/>
        <v>81291</v>
      </c>
      <c r="N29" s="3">
        <f t="shared" si="3"/>
        <v>125371</v>
      </c>
      <c r="O29" s="3">
        <f t="shared" si="0"/>
        <v>63521</v>
      </c>
      <c r="P29" s="3">
        <f t="shared" si="4"/>
        <v>66865</v>
      </c>
      <c r="Q29" s="3">
        <f t="shared" si="5"/>
        <v>1251367</v>
      </c>
    </row>
    <row r="30" spans="1:17">
      <c r="A30" s="1" t="s">
        <v>9</v>
      </c>
      <c r="B30" s="1">
        <v>13</v>
      </c>
      <c r="C30" s="3">
        <v>413272</v>
      </c>
      <c r="D30" s="3"/>
      <c r="E30" s="3"/>
      <c r="F30" s="3">
        <v>381868</v>
      </c>
      <c r="G30" s="3">
        <v>20695</v>
      </c>
      <c r="H30" s="3">
        <v>52637</v>
      </c>
      <c r="I30" s="3"/>
      <c r="J30" s="3"/>
      <c r="K30" s="3"/>
      <c r="L30" s="3">
        <f t="shared" si="2"/>
        <v>75267</v>
      </c>
      <c r="N30" s="3">
        <f t="shared" si="3"/>
        <v>119271</v>
      </c>
      <c r="O30" s="3">
        <f t="shared" si="0"/>
        <v>60431</v>
      </c>
      <c r="P30" s="3">
        <f t="shared" si="4"/>
        <v>63611</v>
      </c>
      <c r="Q30" s="3">
        <f t="shared" si="5"/>
        <v>1187052</v>
      </c>
    </row>
    <row r="31" spans="1:17">
      <c r="A31" s="1" t="s">
        <v>9</v>
      </c>
      <c r="B31" s="1">
        <v>14</v>
      </c>
      <c r="C31" s="3">
        <v>382598</v>
      </c>
      <c r="D31" s="3"/>
      <c r="E31" s="3"/>
      <c r="F31" s="3">
        <v>374099</v>
      </c>
      <c r="G31" s="3">
        <v>18631</v>
      </c>
      <c r="H31" s="3">
        <v>47638</v>
      </c>
      <c r="I31" s="3"/>
      <c r="J31" s="3"/>
      <c r="K31" s="3"/>
      <c r="L31" s="3">
        <f t="shared" si="2"/>
        <v>69681</v>
      </c>
      <c r="N31" s="3">
        <f t="shared" si="3"/>
        <v>113505</v>
      </c>
      <c r="O31" s="3">
        <f t="shared" si="0"/>
        <v>57509</v>
      </c>
      <c r="P31" s="3">
        <f t="shared" si="4"/>
        <v>60536</v>
      </c>
      <c r="Q31" s="3">
        <f t="shared" si="5"/>
        <v>1124197</v>
      </c>
    </row>
    <row r="32" spans="1:17">
      <c r="A32" s="1" t="s">
        <v>9</v>
      </c>
      <c r="B32" s="1">
        <v>15</v>
      </c>
      <c r="C32" s="3">
        <v>354283</v>
      </c>
      <c r="D32" s="3"/>
      <c r="E32" s="3"/>
      <c r="F32" s="3">
        <v>361265</v>
      </c>
      <c r="G32" s="3">
        <v>18857</v>
      </c>
      <c r="H32" s="3">
        <v>48191</v>
      </c>
      <c r="I32" s="3"/>
      <c r="J32" s="3"/>
      <c r="K32" s="3"/>
      <c r="L32" s="3">
        <f t="shared" si="2"/>
        <v>64524</v>
      </c>
      <c r="N32" s="3">
        <f t="shared" si="3"/>
        <v>107332</v>
      </c>
      <c r="O32" s="3">
        <f t="shared" si="0"/>
        <v>54382</v>
      </c>
      <c r="P32" s="3">
        <f t="shared" si="4"/>
        <v>57244</v>
      </c>
      <c r="Q32" s="3">
        <f t="shared" si="5"/>
        <v>1066078</v>
      </c>
    </row>
    <row r="33" spans="1:17">
      <c r="A33" s="1" t="s">
        <v>9</v>
      </c>
      <c r="B33" s="1">
        <v>16</v>
      </c>
      <c r="C33" s="3">
        <v>327974</v>
      </c>
      <c r="D33" s="3"/>
      <c r="E33" s="3"/>
      <c r="F33" s="3">
        <v>343274</v>
      </c>
      <c r="G33" s="3">
        <v>17441</v>
      </c>
      <c r="H33" s="3">
        <v>44721</v>
      </c>
      <c r="I33" s="3"/>
      <c r="J33" s="3"/>
      <c r="K33" s="3"/>
      <c r="L33" s="3">
        <f t="shared" si="2"/>
        <v>59732</v>
      </c>
      <c r="N33" s="3">
        <f t="shared" si="3"/>
        <v>100687</v>
      </c>
      <c r="O33" s="3">
        <f t="shared" si="0"/>
        <v>51015</v>
      </c>
      <c r="P33" s="3">
        <f t="shared" si="4"/>
        <v>53700</v>
      </c>
      <c r="Q33" s="3">
        <f t="shared" si="5"/>
        <v>998544</v>
      </c>
    </row>
    <row r="34" spans="1:17">
      <c r="A34" s="1" t="s">
        <v>9</v>
      </c>
      <c r="B34" s="1">
        <v>17</v>
      </c>
      <c r="C34" s="3">
        <v>303690</v>
      </c>
      <c r="D34" s="3"/>
      <c r="E34" s="3"/>
      <c r="F34" s="3">
        <v>337601</v>
      </c>
      <c r="G34" s="3">
        <v>16260</v>
      </c>
      <c r="H34" s="3">
        <v>41861</v>
      </c>
      <c r="I34" s="3"/>
      <c r="J34" s="3"/>
      <c r="K34" s="3"/>
      <c r="L34" s="3">
        <f t="shared" si="2"/>
        <v>55310</v>
      </c>
      <c r="N34" s="3">
        <f t="shared" si="3"/>
        <v>96194</v>
      </c>
      <c r="O34" s="3">
        <f t="shared" si="0"/>
        <v>48738</v>
      </c>
      <c r="P34" s="3">
        <f t="shared" si="4"/>
        <v>51303</v>
      </c>
      <c r="Q34" s="3">
        <f t="shared" si="5"/>
        <v>950957</v>
      </c>
    </row>
    <row r="35" spans="1:17">
      <c r="A35" s="1" t="s">
        <v>9</v>
      </c>
      <c r="B35" s="1">
        <v>18</v>
      </c>
      <c r="C35" s="3">
        <v>281203</v>
      </c>
      <c r="D35" s="3"/>
      <c r="E35" s="3"/>
      <c r="F35" s="3">
        <v>329593</v>
      </c>
      <c r="G35" s="3">
        <v>16828</v>
      </c>
      <c r="H35" s="3">
        <v>43222</v>
      </c>
      <c r="I35" s="3"/>
      <c r="J35" s="3"/>
      <c r="K35" s="3"/>
      <c r="L35" s="3">
        <f t="shared" si="2"/>
        <v>51214</v>
      </c>
      <c r="N35" s="3">
        <f t="shared" si="3"/>
        <v>91619</v>
      </c>
      <c r="O35" s="3">
        <f t="shared" si="0"/>
        <v>46420</v>
      </c>
      <c r="P35" s="3">
        <f t="shared" si="4"/>
        <v>48864</v>
      </c>
      <c r="Q35" s="3">
        <f t="shared" si="5"/>
        <v>908963</v>
      </c>
    </row>
    <row r="36" spans="1:17">
      <c r="A36" s="1" t="s">
        <v>9</v>
      </c>
      <c r="B36" s="1">
        <v>19</v>
      </c>
      <c r="C36" s="3">
        <v>262814</v>
      </c>
      <c r="D36" s="3"/>
      <c r="E36" s="3"/>
      <c r="F36" s="3">
        <v>320533</v>
      </c>
      <c r="G36" s="3">
        <v>17328</v>
      </c>
      <c r="H36" s="3">
        <v>44177</v>
      </c>
      <c r="I36" s="3"/>
      <c r="J36" s="3"/>
      <c r="K36" s="3"/>
      <c r="L36" s="3">
        <f t="shared" si="2"/>
        <v>47865</v>
      </c>
      <c r="N36" s="3">
        <f t="shared" si="3"/>
        <v>87502</v>
      </c>
      <c r="O36" s="3">
        <f t="shared" si="0"/>
        <v>44334</v>
      </c>
      <c r="P36" s="3">
        <f t="shared" si="4"/>
        <v>46668</v>
      </c>
      <c r="Q36" s="3">
        <f t="shared" si="5"/>
        <v>871221</v>
      </c>
    </row>
    <row r="37" spans="1:17">
      <c r="A37" s="1" t="s">
        <v>9</v>
      </c>
      <c r="B37" s="1">
        <v>20</v>
      </c>
      <c r="C37" s="3">
        <v>245632</v>
      </c>
      <c r="D37" s="3"/>
      <c r="E37" s="3"/>
      <c r="F37" s="3">
        <v>303171</v>
      </c>
      <c r="G37" s="3">
        <v>16068</v>
      </c>
      <c r="H37" s="3">
        <v>41153</v>
      </c>
      <c r="I37" s="3"/>
      <c r="J37" s="3"/>
      <c r="K37" s="3"/>
      <c r="L37" s="3">
        <f t="shared" si="2"/>
        <v>44736</v>
      </c>
      <c r="N37" s="3">
        <f t="shared" si="3"/>
        <v>82320</v>
      </c>
      <c r="O37" s="3">
        <f t="shared" si="0"/>
        <v>41709</v>
      </c>
      <c r="P37" s="3">
        <f t="shared" si="4"/>
        <v>43904</v>
      </c>
      <c r="Q37" s="3">
        <f t="shared" si="5"/>
        <v>818693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vmc</dc:creator>
  <cp:lastModifiedBy>Paula Contreras Gonzalez</cp:lastModifiedBy>
  <cp:lastPrinted>2019-08-29T19:18:44Z</cp:lastPrinted>
  <dcterms:created xsi:type="dcterms:W3CDTF">2019-03-12T19:40:59Z</dcterms:created>
  <dcterms:modified xsi:type="dcterms:W3CDTF">2024-01-11T15:45:06Z</dcterms:modified>
</cp:coreProperties>
</file>