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Escala única de sueldos\"/>
    </mc:Choice>
  </mc:AlternateContent>
  <bookViews>
    <workbookView xWindow="0" yWindow="0" windowWidth="28800" windowHeight="11748" tabRatio="481"/>
  </bookViews>
  <sheets>
    <sheet name="ESCALA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" i="1" l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5" i="1"/>
  <c r="M5" i="1"/>
  <c r="L5" i="1"/>
  <c r="K7" i="1"/>
  <c r="J6" i="1"/>
  <c r="I5" i="1"/>
  <c r="O6" i="1" l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L21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P6" i="1" l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Q33" i="1" l="1"/>
  <c r="Q29" i="1"/>
  <c r="Q34" i="1"/>
  <c r="Q25" i="1"/>
  <c r="Q17" i="1"/>
  <c r="Q20" i="1"/>
  <c r="Q16" i="1"/>
  <c r="Q13" i="1"/>
  <c r="Q31" i="1"/>
  <c r="Q30" i="1"/>
  <c r="Q37" i="1"/>
  <c r="Q21" i="1"/>
  <c r="Q24" i="1"/>
  <c r="Q9" i="1"/>
  <c r="Q6" i="1"/>
  <c r="Q5" i="1"/>
  <c r="Q23" i="1"/>
  <c r="Q12" i="1"/>
  <c r="Q26" i="1"/>
  <c r="Q22" i="1"/>
  <c r="Q19" i="1"/>
  <c r="Q8" i="1"/>
  <c r="Q15" i="1"/>
  <c r="Q36" i="1"/>
  <c r="Q18" i="1"/>
  <c r="Q11" i="1"/>
  <c r="Q32" i="1"/>
  <c r="Q28" i="1"/>
  <c r="Q14" i="1"/>
  <c r="Q7" i="1"/>
  <c r="Q27" i="1"/>
  <c r="Q35" i="1"/>
  <c r="Q10" i="1"/>
</calcChain>
</file>

<file path=xl/sharedStrings.xml><?xml version="1.0" encoding="utf-8"?>
<sst xmlns="http://schemas.openxmlformats.org/spreadsheetml/2006/main" count="54" uniqueCount="24">
  <si>
    <t>Total Bruto</t>
  </si>
  <si>
    <t>ESTAMENTO</t>
  </si>
  <si>
    <t>GRADO</t>
  </si>
  <si>
    <t>NOMBRE ESCALA:</t>
  </si>
  <si>
    <t>LEY:</t>
  </si>
  <si>
    <t>Directivo</t>
  </si>
  <si>
    <t>DECRETO LEY N° 249</t>
  </si>
  <si>
    <t>ESCALA ÚNICA DE SUELDOS</t>
  </si>
  <si>
    <t>Profesionales</t>
  </si>
  <si>
    <t>Admin/Tec/Aux</t>
  </si>
  <si>
    <t>Estipendio 1: Sueldo Base</t>
  </si>
  <si>
    <t>Estipendio 2: Asig. Profesional Ley N° 19.185 art.19°</t>
  </si>
  <si>
    <t>Estipendio 3: Asig. Resp. Supe. 40% S.B.</t>
  </si>
  <si>
    <t>Estipendio 6: Ley B-18675/10</t>
  </si>
  <si>
    <t>Estipendio 10: Incremento Imponible (18,2125%)</t>
  </si>
  <si>
    <t>Estipendio 5: BONIFICACIÓN DE SALUD LEY N° 18.566</t>
  </si>
  <si>
    <t>Estipendio 7: Asignación Estímulo a la Función Directiva (70%)
Jefe del Servicio</t>
  </si>
  <si>
    <t>Estipendio 8: Asignación Estímulo a la Función Directiva (40%) Gerentes de área y Fiscal</t>
  </si>
  <si>
    <t>Estipendio 9: Asignación Estímulo a la Función Directiva (30%) Directores Regionales</t>
  </si>
  <si>
    <t>Estipendio 12: Asignacion Modernizacion Componente base Art 5° Ley 19.553</t>
  </si>
  <si>
    <t>Estipendio 4:
Asig. Ley 19.185 Art. 18 (Sustitutiva)</t>
  </si>
  <si>
    <t xml:space="preserve">Estipendio 11: Gastos de representación </t>
  </si>
  <si>
    <t>Estipendio 13: Asignacion Modernizacion Componente base Art 6° Ley 19.553</t>
  </si>
  <si>
    <t>Estipendio 14: Asignacion Modernizacion Componente base Art 7° Ley 19.553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</si>
</sst>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1"/>
      <color theme="1"/>
      <name val="gobCL"/>
      <family val="3"/>
    </font>
    <font>
      <b/>
      <sz val="11"/>
      <color theme="4" tint="-0.499984740745262"/>
      <name val="gobCL"/>
      <family val="3"/>
    </font>
    <font>
      <sz val="11"/>
      <color theme="4" tint="-0.499984740745262"/>
      <name val="gobCL"/>
      <family val="3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theme="4" tint="-0.499984740745262"/>
      </left>
      <right/>
      <top style="thin">
        <color theme="4" tint="-0.499984740745262"/>
      </top>
      <bottom style="double">
        <color theme="4" tint="-0.499984740745262"/>
      </bottom>
      <diagonal/>
    </border>
    <border>
      <left/>
      <right/>
      <top style="thin">
        <color theme="4" tint="-0.499984740745262"/>
      </top>
      <bottom style="double">
        <color theme="4" tint="-0.499984740745262"/>
      </bottom>
      <diagonal/>
    </border>
    <border>
      <left/>
      <right style="thin">
        <color theme="4" tint="-0.499984740745262"/>
      </right>
      <top style="thin">
        <color theme="4" tint="-0.499984740745262"/>
      </top>
      <bottom style="double">
        <color theme="4" tint="-0.499984740745262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wrapText="1"/>
    </xf>
    <xf numFmtId="3" fontId="1" fillId="0" borderId="0" xfId="0" applyNumberFormat="1" applyFont="1" applyFill="1" applyAlignment="1">
      <alignment wrapText="1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3" fillId="0" borderId="0" xfId="0" applyFont="1" applyFill="1" applyAlignment="1">
      <alignment wrapText="1"/>
    </xf>
    <xf numFmtId="0" fontId="2" fillId="0" borderId="0" xfId="0" applyFont="1" applyFill="1"/>
    <xf numFmtId="0" fontId="2" fillId="0" borderId="0" xfId="0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tabSelected="1" topLeftCell="A3" zoomScale="85" zoomScaleNormal="85" workbookViewId="0">
      <selection activeCell="M26" sqref="G26:M28"/>
    </sheetView>
  </sheetViews>
  <sheetFormatPr baseColWidth="10" defaultColWidth="11.44140625" defaultRowHeight="14.4"/>
  <cols>
    <col min="1" max="1" width="16.44140625" style="1" customWidth="1"/>
    <col min="2" max="2" width="8.21875" style="1" customWidth="1"/>
    <col min="3" max="12" width="14.44140625" style="2" customWidth="1"/>
    <col min="13" max="13" width="15.77734375" style="2" customWidth="1"/>
    <col min="14" max="17" width="14.44140625" style="2" customWidth="1"/>
    <col min="18" max="16384" width="11.44140625" style="1"/>
  </cols>
  <sheetData>
    <row r="1" spans="1:17">
      <c r="A1" s="9" t="s">
        <v>4</v>
      </c>
      <c r="B1" s="9" t="s">
        <v>6</v>
      </c>
      <c r="C1" s="10"/>
      <c r="D1" s="8"/>
    </row>
    <row r="2" spans="1:17">
      <c r="A2" s="9" t="s">
        <v>3</v>
      </c>
      <c r="B2" s="9" t="s">
        <v>7</v>
      </c>
      <c r="C2" s="10"/>
      <c r="D2" s="8"/>
    </row>
    <row r="3" spans="1:17">
      <c r="A3"/>
      <c r="B3"/>
      <c r="C3"/>
      <c r="D3"/>
      <c r="E3"/>
      <c r="F3"/>
      <c r="G3"/>
    </row>
    <row r="4" spans="1:17" ht="144.6" thickBot="1">
      <c r="A4" s="4" t="s">
        <v>1</v>
      </c>
      <c r="B4" s="5" t="s">
        <v>2</v>
      </c>
      <c r="C4" s="6" t="s">
        <v>10</v>
      </c>
      <c r="D4" s="6" t="s">
        <v>11</v>
      </c>
      <c r="E4" s="6" t="s">
        <v>12</v>
      </c>
      <c r="F4" s="6" t="s">
        <v>20</v>
      </c>
      <c r="G4" s="6" t="s">
        <v>15</v>
      </c>
      <c r="H4" s="6" t="s">
        <v>13</v>
      </c>
      <c r="I4" s="6" t="s">
        <v>16</v>
      </c>
      <c r="J4" s="6" t="s">
        <v>17</v>
      </c>
      <c r="K4" s="6" t="s">
        <v>18</v>
      </c>
      <c r="L4" s="6" t="s">
        <v>14</v>
      </c>
      <c r="M4" s="6" t="s">
        <v>21</v>
      </c>
      <c r="N4" s="6" t="s">
        <v>19</v>
      </c>
      <c r="O4" s="6" t="s">
        <v>22</v>
      </c>
      <c r="P4" s="6" t="s">
        <v>23</v>
      </c>
      <c r="Q4" s="7" t="s">
        <v>0</v>
      </c>
    </row>
    <row r="5" spans="1:17" ht="15" thickTop="1">
      <c r="A5" s="1" t="s">
        <v>5</v>
      </c>
      <c r="B5" s="1">
        <v>2</v>
      </c>
      <c r="C5" s="3">
        <v>874013.32499999995</v>
      </c>
      <c r="D5" s="3">
        <v>699209.65499999991</v>
      </c>
      <c r="E5" s="3">
        <v>349605.32999999996</v>
      </c>
      <c r="F5" s="3">
        <v>1630007.4899999998</v>
      </c>
      <c r="G5" s="3">
        <v>125633.04</v>
      </c>
      <c r="H5" s="3">
        <v>270504.79499999998</v>
      </c>
      <c r="I5" s="3">
        <f>(C5+D5+E5+F5)*70%</f>
        <v>2486985.0599999996</v>
      </c>
      <c r="J5" s="3"/>
      <c r="K5" s="3"/>
      <c r="L5" s="3">
        <f t="shared" ref="L5:L37" si="0">ROUND(C5*18.2125%,0)</f>
        <v>159180</v>
      </c>
      <c r="M5" s="3">
        <f>C5*30%</f>
        <v>262203.9975</v>
      </c>
      <c r="N5" s="3">
        <f>+ROUND(($C5+$D5+$E5+$F5)*15%,0)</f>
        <v>532925</v>
      </c>
      <c r="O5" s="3">
        <f t="shared" ref="O5:O37" si="1">+ROUND(($C5+$D5+$E5+$F5)*7.6%,0)</f>
        <v>270016</v>
      </c>
      <c r="P5" s="3">
        <v>0</v>
      </c>
      <c r="Q5" s="3">
        <f>+SUM(C5:P5)</f>
        <v>7660283.692499999</v>
      </c>
    </row>
    <row r="6" spans="1:17">
      <c r="A6" s="1" t="s">
        <v>5</v>
      </c>
      <c r="B6" s="1">
        <v>3</v>
      </c>
      <c r="C6" s="3">
        <v>835968.04499999993</v>
      </c>
      <c r="D6" s="3">
        <v>668782.27499999991</v>
      </c>
      <c r="E6" s="3">
        <v>334387.61999999994</v>
      </c>
      <c r="F6" s="3">
        <v>1560894.6449999998</v>
      </c>
      <c r="G6" s="3">
        <v>131344.45499999999</v>
      </c>
      <c r="H6" s="3">
        <v>289097.29499999998</v>
      </c>
      <c r="I6" s="3"/>
      <c r="J6" s="3">
        <f>(C6+D6+E6+F6)*40%</f>
        <v>1360013.034</v>
      </c>
      <c r="K6" s="3"/>
      <c r="L6" s="3">
        <f t="shared" si="0"/>
        <v>152251</v>
      </c>
      <c r="N6" s="3">
        <f t="shared" ref="N6:N37" si="2">+ROUND(($C6+$D6+$E6+$F6)*15%,0)</f>
        <v>510005</v>
      </c>
      <c r="O6" s="3">
        <f t="shared" si="1"/>
        <v>258402</v>
      </c>
      <c r="P6" s="3">
        <f t="shared" ref="P6:P37" si="3">+ROUND((C6+D6+E6+F6)*8%,0)</f>
        <v>272003</v>
      </c>
      <c r="Q6" s="3">
        <f t="shared" ref="Q6:Q37" si="4">+SUM(C6:P6)</f>
        <v>6373148.368999999</v>
      </c>
    </row>
    <row r="7" spans="1:17">
      <c r="A7" s="1" t="s">
        <v>5</v>
      </c>
      <c r="B7" s="1">
        <v>4</v>
      </c>
      <c r="C7" s="3">
        <v>788670.73499999987</v>
      </c>
      <c r="D7" s="3">
        <v>630932.97</v>
      </c>
      <c r="E7" s="3">
        <v>315468.495</v>
      </c>
      <c r="F7" s="3">
        <v>1475036.4899999998</v>
      </c>
      <c r="G7" s="3">
        <v>135076.01999999999</v>
      </c>
      <c r="H7" s="3">
        <v>306207.42</v>
      </c>
      <c r="I7" s="3"/>
      <c r="J7" s="3"/>
      <c r="K7" s="3">
        <f>(C7+D7+E7+F7)*30%</f>
        <v>963032.60699999984</v>
      </c>
      <c r="L7" s="3">
        <f t="shared" si="0"/>
        <v>143637</v>
      </c>
      <c r="N7" s="3">
        <f t="shared" si="2"/>
        <v>481516</v>
      </c>
      <c r="O7" s="3">
        <f t="shared" si="1"/>
        <v>243968</v>
      </c>
      <c r="P7" s="3">
        <f t="shared" si="3"/>
        <v>256809</v>
      </c>
      <c r="Q7" s="3">
        <f t="shared" si="4"/>
        <v>5740354.7369999997</v>
      </c>
    </row>
    <row r="8" spans="1:17">
      <c r="A8" s="1" t="s">
        <v>5</v>
      </c>
      <c r="B8" s="1">
        <v>5</v>
      </c>
      <c r="C8" s="3">
        <v>758061.45</v>
      </c>
      <c r="D8" s="3">
        <v>640724.68499999994</v>
      </c>
      <c r="E8" s="3"/>
      <c r="F8" s="3">
        <v>1478445.45</v>
      </c>
      <c r="G8" s="3">
        <v>143226.56999999998</v>
      </c>
      <c r="H8" s="3">
        <v>324262.24499999994</v>
      </c>
      <c r="I8" s="3"/>
      <c r="J8" s="3"/>
      <c r="K8" s="3"/>
      <c r="L8" s="3">
        <f t="shared" si="0"/>
        <v>138062</v>
      </c>
      <c r="N8" s="3">
        <f t="shared" si="2"/>
        <v>431585</v>
      </c>
      <c r="O8" s="3">
        <f t="shared" si="1"/>
        <v>218670</v>
      </c>
      <c r="P8" s="3">
        <f t="shared" si="3"/>
        <v>230179</v>
      </c>
      <c r="Q8" s="3">
        <f t="shared" si="4"/>
        <v>4363216.4000000004</v>
      </c>
    </row>
    <row r="9" spans="1:17">
      <c r="A9" s="1" t="s">
        <v>5</v>
      </c>
      <c r="B9" s="1">
        <v>6</v>
      </c>
      <c r="C9" s="3">
        <v>715096.69499999995</v>
      </c>
      <c r="D9" s="3">
        <v>572071.12499999988</v>
      </c>
      <c r="E9" s="3"/>
      <c r="F9" s="3">
        <v>1277837.3999999999</v>
      </c>
      <c r="G9" s="3">
        <v>135081.04499999998</v>
      </c>
      <c r="H9" s="3">
        <v>324262.24499999994</v>
      </c>
      <c r="I9" s="3"/>
      <c r="J9" s="3"/>
      <c r="K9" s="3"/>
      <c r="L9" s="3">
        <f t="shared" si="0"/>
        <v>130237</v>
      </c>
      <c r="N9" s="3">
        <f t="shared" si="2"/>
        <v>384751</v>
      </c>
      <c r="O9" s="3">
        <f t="shared" si="1"/>
        <v>194940</v>
      </c>
      <c r="P9" s="3">
        <f t="shared" si="3"/>
        <v>205200</v>
      </c>
      <c r="Q9" s="3">
        <f t="shared" si="4"/>
        <v>3939476.51</v>
      </c>
    </row>
    <row r="10" spans="1:17">
      <c r="A10" s="1" t="s">
        <v>8</v>
      </c>
      <c r="B10" s="1">
        <v>5</v>
      </c>
      <c r="C10" s="3">
        <v>758061.45</v>
      </c>
      <c r="D10" s="3">
        <v>640724.68499999994</v>
      </c>
      <c r="E10" s="3"/>
      <c r="F10" s="3">
        <v>1299175.5599999998</v>
      </c>
      <c r="G10" s="3">
        <v>138080.96999999997</v>
      </c>
      <c r="H10" s="3">
        <v>311347.995</v>
      </c>
      <c r="I10" s="3"/>
      <c r="J10" s="3"/>
      <c r="K10" s="3"/>
      <c r="L10" s="3">
        <f t="shared" si="0"/>
        <v>138062</v>
      </c>
      <c r="N10" s="3">
        <f t="shared" si="2"/>
        <v>404694</v>
      </c>
      <c r="O10" s="3">
        <f t="shared" si="1"/>
        <v>205045</v>
      </c>
      <c r="P10" s="3">
        <f t="shared" si="3"/>
        <v>215837</v>
      </c>
      <c r="Q10" s="3">
        <f t="shared" si="4"/>
        <v>4111028.6599999992</v>
      </c>
    </row>
    <row r="11" spans="1:17">
      <c r="A11" s="1" t="s">
        <v>8</v>
      </c>
      <c r="B11" s="1">
        <v>6</v>
      </c>
      <c r="C11" s="3">
        <v>715096.69499999995</v>
      </c>
      <c r="D11" s="3">
        <v>572071.12499999988</v>
      </c>
      <c r="E11" s="3"/>
      <c r="F11" s="3">
        <v>1215348.5099999998</v>
      </c>
      <c r="G11" s="3">
        <v>130258.04999999999</v>
      </c>
      <c r="H11" s="3">
        <v>329105.33999999997</v>
      </c>
      <c r="I11" s="3"/>
      <c r="J11" s="3"/>
      <c r="K11" s="3"/>
      <c r="L11" s="3">
        <f t="shared" si="0"/>
        <v>130237</v>
      </c>
      <c r="N11" s="3">
        <f t="shared" si="2"/>
        <v>375377</v>
      </c>
      <c r="O11" s="3">
        <f t="shared" si="1"/>
        <v>190191</v>
      </c>
      <c r="P11" s="3">
        <f t="shared" si="3"/>
        <v>200201</v>
      </c>
      <c r="Q11" s="3">
        <f t="shared" si="4"/>
        <v>3857885.7199999993</v>
      </c>
    </row>
    <row r="12" spans="1:17">
      <c r="A12" s="1" t="s">
        <v>8</v>
      </c>
      <c r="B12" s="1">
        <v>7</v>
      </c>
      <c r="C12" s="3">
        <v>659142.31499999994</v>
      </c>
      <c r="D12" s="3">
        <v>521995.99499999994</v>
      </c>
      <c r="E12" s="3"/>
      <c r="F12" s="3">
        <v>1155610.3049999999</v>
      </c>
      <c r="G12" s="3">
        <v>110640.44999999998</v>
      </c>
      <c r="H12" s="3">
        <v>268390.27499999997</v>
      </c>
      <c r="I12" s="3"/>
      <c r="J12" s="3"/>
      <c r="K12" s="3"/>
      <c r="L12" s="3">
        <f t="shared" si="0"/>
        <v>120046</v>
      </c>
      <c r="N12" s="3">
        <f t="shared" si="2"/>
        <v>350512</v>
      </c>
      <c r="O12" s="3">
        <f t="shared" si="1"/>
        <v>177593</v>
      </c>
      <c r="P12" s="3">
        <f t="shared" si="3"/>
        <v>186940</v>
      </c>
      <c r="Q12" s="3">
        <f t="shared" si="4"/>
        <v>3550870.34</v>
      </c>
    </row>
    <row r="13" spans="1:17">
      <c r="A13" s="1" t="s">
        <v>8</v>
      </c>
      <c r="B13" s="1">
        <v>8</v>
      </c>
      <c r="C13" s="3">
        <v>610269.16499999992</v>
      </c>
      <c r="D13" s="3">
        <v>468170.20499999996</v>
      </c>
      <c r="E13" s="3"/>
      <c r="F13" s="3">
        <v>1043137.7399999999</v>
      </c>
      <c r="G13" s="3">
        <v>102428.59499999999</v>
      </c>
      <c r="H13" s="3">
        <v>248500.31999999998</v>
      </c>
      <c r="I13" s="3"/>
      <c r="J13" s="3"/>
      <c r="K13" s="3"/>
      <c r="L13" s="3">
        <f t="shared" si="0"/>
        <v>111145</v>
      </c>
      <c r="N13" s="3">
        <f t="shared" si="2"/>
        <v>318237</v>
      </c>
      <c r="O13" s="3">
        <f t="shared" si="1"/>
        <v>161240</v>
      </c>
      <c r="P13" s="3">
        <f t="shared" si="3"/>
        <v>169726</v>
      </c>
      <c r="Q13" s="3">
        <f t="shared" si="4"/>
        <v>3232854.0249999999</v>
      </c>
    </row>
    <row r="14" spans="1:17">
      <c r="A14" s="1" t="s">
        <v>8</v>
      </c>
      <c r="B14" s="1">
        <v>9</v>
      </c>
      <c r="C14" s="3">
        <v>565006.98</v>
      </c>
      <c r="D14" s="3">
        <v>423674.83499999996</v>
      </c>
      <c r="E14" s="3"/>
      <c r="F14" s="3">
        <v>957634.34999999986</v>
      </c>
      <c r="G14" s="3">
        <v>94857.93</v>
      </c>
      <c r="H14" s="3">
        <v>230067.61499999996</v>
      </c>
      <c r="I14" s="3"/>
      <c r="J14" s="3"/>
      <c r="K14" s="3"/>
      <c r="L14" s="3">
        <f t="shared" si="0"/>
        <v>102902</v>
      </c>
      <c r="N14" s="3">
        <f t="shared" si="2"/>
        <v>291947</v>
      </c>
      <c r="O14" s="3">
        <f t="shared" si="1"/>
        <v>147920</v>
      </c>
      <c r="P14" s="3">
        <f t="shared" si="3"/>
        <v>155705</v>
      </c>
      <c r="Q14" s="3">
        <f t="shared" si="4"/>
        <v>2969715.7099999995</v>
      </c>
    </row>
    <row r="15" spans="1:17">
      <c r="A15" s="1" t="s">
        <v>8</v>
      </c>
      <c r="B15" s="1">
        <v>10</v>
      </c>
      <c r="C15" s="3">
        <v>523191.94499999995</v>
      </c>
      <c r="D15" s="3">
        <v>383409.50999999995</v>
      </c>
      <c r="E15" s="3"/>
      <c r="F15" s="3">
        <v>875305.75499999989</v>
      </c>
      <c r="G15" s="3">
        <v>87823.934999999998</v>
      </c>
      <c r="H15" s="3">
        <v>213045.92999999996</v>
      </c>
      <c r="I15" s="3"/>
      <c r="J15" s="3"/>
      <c r="K15" s="3"/>
      <c r="L15" s="3">
        <f t="shared" si="0"/>
        <v>95286</v>
      </c>
      <c r="N15" s="3">
        <f t="shared" si="2"/>
        <v>267286</v>
      </c>
      <c r="O15" s="3">
        <f t="shared" si="1"/>
        <v>135425</v>
      </c>
      <c r="P15" s="3">
        <f t="shared" si="3"/>
        <v>142553</v>
      </c>
      <c r="Q15" s="3">
        <f t="shared" si="4"/>
        <v>2723327.0749999997</v>
      </c>
    </row>
    <row r="16" spans="1:17">
      <c r="A16" s="1" t="s">
        <v>8</v>
      </c>
      <c r="B16" s="1">
        <v>11</v>
      </c>
      <c r="C16" s="3">
        <v>484469.29499999993</v>
      </c>
      <c r="D16" s="3">
        <v>346984.29</v>
      </c>
      <c r="E16" s="3"/>
      <c r="F16" s="3">
        <v>803658.29999999993</v>
      </c>
      <c r="G16" s="3">
        <v>81331.634999999995</v>
      </c>
      <c r="H16" s="3">
        <v>197281.49999999997</v>
      </c>
      <c r="I16" s="3"/>
      <c r="J16" s="3"/>
      <c r="K16" s="3"/>
      <c r="L16" s="3">
        <f t="shared" si="0"/>
        <v>88234</v>
      </c>
      <c r="N16" s="3">
        <f t="shared" si="2"/>
        <v>245267</v>
      </c>
      <c r="O16" s="3">
        <f t="shared" si="1"/>
        <v>124269</v>
      </c>
      <c r="P16" s="3">
        <f t="shared" si="3"/>
        <v>130809</v>
      </c>
      <c r="Q16" s="3">
        <f t="shared" si="4"/>
        <v>2502304.0199999996</v>
      </c>
    </row>
    <row r="17" spans="1:17">
      <c r="A17" s="1" t="s">
        <v>8</v>
      </c>
      <c r="B17" s="1">
        <v>12</v>
      </c>
      <c r="C17" s="3">
        <v>448579.73999999993</v>
      </c>
      <c r="D17" s="3">
        <v>314011.245</v>
      </c>
      <c r="E17" s="3"/>
      <c r="F17" s="3">
        <v>737911.2</v>
      </c>
      <c r="G17" s="3">
        <v>75296.609999999986</v>
      </c>
      <c r="H17" s="3">
        <v>182657.74499999997</v>
      </c>
      <c r="I17" s="3"/>
      <c r="J17" s="3"/>
      <c r="K17" s="3"/>
      <c r="L17" s="3">
        <f t="shared" si="0"/>
        <v>81698</v>
      </c>
      <c r="N17" s="3">
        <f t="shared" si="2"/>
        <v>225075</v>
      </c>
      <c r="O17" s="3">
        <f t="shared" si="1"/>
        <v>114038</v>
      </c>
      <c r="P17" s="3">
        <f t="shared" si="3"/>
        <v>120040</v>
      </c>
      <c r="Q17" s="3">
        <f t="shared" si="4"/>
        <v>2299307.54</v>
      </c>
    </row>
    <row r="18" spans="1:17">
      <c r="A18" s="1" t="s">
        <v>8</v>
      </c>
      <c r="B18" s="1">
        <v>13</v>
      </c>
      <c r="C18" s="3">
        <v>415338.35999999993</v>
      </c>
      <c r="D18" s="3">
        <v>282018.07499999995</v>
      </c>
      <c r="E18" s="3"/>
      <c r="F18" s="3">
        <v>684369.82499999995</v>
      </c>
      <c r="G18" s="3">
        <v>63781.319999999992</v>
      </c>
      <c r="H18" s="3">
        <v>154701.65999999997</v>
      </c>
      <c r="I18" s="3"/>
      <c r="J18" s="3"/>
      <c r="K18" s="3"/>
      <c r="L18" s="3">
        <f t="shared" si="0"/>
        <v>75643</v>
      </c>
      <c r="N18" s="3">
        <f t="shared" si="2"/>
        <v>207259</v>
      </c>
      <c r="O18" s="3">
        <f t="shared" si="1"/>
        <v>105011</v>
      </c>
      <c r="P18" s="3">
        <f t="shared" si="3"/>
        <v>110538</v>
      </c>
      <c r="Q18" s="3">
        <f t="shared" si="4"/>
        <v>2098660.2399999998</v>
      </c>
    </row>
    <row r="19" spans="1:17">
      <c r="A19" s="1" t="s">
        <v>8</v>
      </c>
      <c r="B19" s="1">
        <v>14</v>
      </c>
      <c r="C19" s="3">
        <v>384510.98999999993</v>
      </c>
      <c r="D19" s="3">
        <v>253161.50999999998</v>
      </c>
      <c r="E19" s="3"/>
      <c r="F19" s="3">
        <v>628421.47499999998</v>
      </c>
      <c r="G19" s="3">
        <v>59049.779999999992</v>
      </c>
      <c r="H19" s="3">
        <v>143229.58499999999</v>
      </c>
      <c r="I19" s="3"/>
      <c r="J19" s="3"/>
      <c r="K19" s="3"/>
      <c r="L19" s="3">
        <f t="shared" si="0"/>
        <v>70029</v>
      </c>
      <c r="N19" s="3">
        <f t="shared" si="2"/>
        <v>189914</v>
      </c>
      <c r="O19" s="3">
        <f t="shared" si="1"/>
        <v>96223</v>
      </c>
      <c r="P19" s="3">
        <f t="shared" si="3"/>
        <v>101288</v>
      </c>
      <c r="Q19" s="3">
        <f t="shared" si="4"/>
        <v>1925827.3399999999</v>
      </c>
    </row>
    <row r="20" spans="1:17">
      <c r="A20" s="1" t="s">
        <v>8</v>
      </c>
      <c r="B20" s="1">
        <v>15</v>
      </c>
      <c r="C20" s="3">
        <v>356054.41499999998</v>
      </c>
      <c r="D20" s="3">
        <v>227246.58</v>
      </c>
      <c r="E20" s="3"/>
      <c r="F20" s="3">
        <v>577070.99999999988</v>
      </c>
      <c r="G20" s="3">
        <v>54636.824999999997</v>
      </c>
      <c r="H20" s="3">
        <v>132624.82499999998</v>
      </c>
      <c r="I20" s="3"/>
      <c r="J20" s="3"/>
      <c r="K20" s="3"/>
      <c r="L20" s="3">
        <f t="shared" si="0"/>
        <v>64846</v>
      </c>
      <c r="N20" s="3">
        <f t="shared" si="2"/>
        <v>174056</v>
      </c>
      <c r="O20" s="3">
        <f t="shared" si="1"/>
        <v>88188</v>
      </c>
      <c r="P20" s="3">
        <f t="shared" si="3"/>
        <v>92830</v>
      </c>
      <c r="Q20" s="3">
        <f t="shared" si="4"/>
        <v>1767553.6449999998</v>
      </c>
    </row>
    <row r="21" spans="1:17">
      <c r="A21" s="1" t="s">
        <v>8</v>
      </c>
      <c r="B21" s="1">
        <v>16</v>
      </c>
      <c r="C21" s="3">
        <v>329613.86999999994</v>
      </c>
      <c r="D21" s="3">
        <v>203994.89999999997</v>
      </c>
      <c r="E21" s="3"/>
      <c r="F21" s="3">
        <v>529924.43999999994</v>
      </c>
      <c r="G21" s="3">
        <v>50605.77</v>
      </c>
      <c r="H21" s="3">
        <v>122780.84999999999</v>
      </c>
      <c r="I21" s="3"/>
      <c r="J21" s="3"/>
      <c r="K21" s="3"/>
      <c r="L21" s="3">
        <f t="shared" si="0"/>
        <v>60031</v>
      </c>
      <c r="N21" s="3">
        <f t="shared" si="2"/>
        <v>159530</v>
      </c>
      <c r="O21" s="3">
        <f t="shared" si="1"/>
        <v>80829</v>
      </c>
      <c r="P21" s="3">
        <f t="shared" si="3"/>
        <v>85083</v>
      </c>
      <c r="Q21" s="3">
        <f t="shared" si="4"/>
        <v>1622392.83</v>
      </c>
    </row>
    <row r="22" spans="1:17">
      <c r="A22" s="1" t="s">
        <v>8</v>
      </c>
      <c r="B22" s="1">
        <v>17</v>
      </c>
      <c r="C22" s="3">
        <v>305208.44999999995</v>
      </c>
      <c r="D22" s="3">
        <v>183124.06499999997</v>
      </c>
      <c r="E22" s="3"/>
      <c r="F22" s="3">
        <v>486653.16</v>
      </c>
      <c r="G22" s="3">
        <v>46873.2</v>
      </c>
      <c r="H22" s="3">
        <v>113693.63999999998</v>
      </c>
      <c r="I22" s="3"/>
      <c r="J22" s="3"/>
      <c r="K22" s="3"/>
      <c r="L22" s="3">
        <f t="shared" si="0"/>
        <v>55586</v>
      </c>
      <c r="N22" s="3">
        <f t="shared" si="2"/>
        <v>146248</v>
      </c>
      <c r="O22" s="3">
        <f t="shared" si="1"/>
        <v>74099</v>
      </c>
      <c r="P22" s="3">
        <f t="shared" si="3"/>
        <v>77999</v>
      </c>
      <c r="Q22" s="3">
        <f t="shared" si="4"/>
        <v>1489484.5149999997</v>
      </c>
    </row>
    <row r="23" spans="1:17">
      <c r="A23" s="1" t="s">
        <v>8</v>
      </c>
      <c r="B23" s="1">
        <v>18</v>
      </c>
      <c r="C23" s="3">
        <v>282609.01499999996</v>
      </c>
      <c r="D23" s="3">
        <v>159987.96</v>
      </c>
      <c r="E23" s="3"/>
      <c r="F23" s="3">
        <v>484134.62999999995</v>
      </c>
      <c r="G23" s="3">
        <v>30690.689999999995</v>
      </c>
      <c r="H23" s="3">
        <v>76835.264999999985</v>
      </c>
      <c r="I23" s="3"/>
      <c r="J23" s="3"/>
      <c r="K23" s="3"/>
      <c r="L23" s="3">
        <f t="shared" si="0"/>
        <v>51470</v>
      </c>
      <c r="N23" s="3">
        <f t="shared" si="2"/>
        <v>139010</v>
      </c>
      <c r="O23" s="3">
        <f t="shared" si="1"/>
        <v>70432</v>
      </c>
      <c r="P23" s="3">
        <f t="shared" si="3"/>
        <v>74139</v>
      </c>
      <c r="Q23" s="3">
        <f t="shared" si="4"/>
        <v>1369308.56</v>
      </c>
    </row>
    <row r="24" spans="1:17">
      <c r="A24" s="1" t="s">
        <v>8</v>
      </c>
      <c r="B24" s="1">
        <v>19</v>
      </c>
      <c r="C24" s="3">
        <v>264128.06999999995</v>
      </c>
      <c r="D24" s="3">
        <v>126972.70499999999</v>
      </c>
      <c r="E24" s="3"/>
      <c r="F24" s="3">
        <v>453753.47999999992</v>
      </c>
      <c r="G24" s="3">
        <v>29724.884999999998</v>
      </c>
      <c r="H24" s="3">
        <v>74494.62</v>
      </c>
      <c r="I24" s="3"/>
      <c r="J24" s="3"/>
      <c r="K24" s="3"/>
      <c r="L24" s="3">
        <f t="shared" si="0"/>
        <v>48104</v>
      </c>
      <c r="N24" s="3">
        <f t="shared" si="2"/>
        <v>126728</v>
      </c>
      <c r="O24" s="3">
        <f t="shared" si="1"/>
        <v>64209</v>
      </c>
      <c r="P24" s="3">
        <f t="shared" si="3"/>
        <v>67588</v>
      </c>
      <c r="Q24" s="3">
        <f t="shared" si="4"/>
        <v>1255702.7599999998</v>
      </c>
    </row>
    <row r="25" spans="1:17">
      <c r="A25" s="1" t="s">
        <v>8</v>
      </c>
      <c r="B25" s="1">
        <v>20</v>
      </c>
      <c r="C25" s="3">
        <v>246860.15999999997</v>
      </c>
      <c r="D25" s="3">
        <v>100777.37999999999</v>
      </c>
      <c r="E25" s="3"/>
      <c r="F25" s="3">
        <v>423855.73499999993</v>
      </c>
      <c r="G25" s="3">
        <v>27921.914999999997</v>
      </c>
      <c r="H25" s="3">
        <v>70164.074999999997</v>
      </c>
      <c r="I25" s="3"/>
      <c r="J25" s="3"/>
      <c r="K25" s="3"/>
      <c r="L25" s="3">
        <f t="shared" si="0"/>
        <v>44959</v>
      </c>
      <c r="N25" s="3">
        <f t="shared" si="2"/>
        <v>115724</v>
      </c>
      <c r="O25" s="3">
        <f t="shared" si="1"/>
        <v>58633</v>
      </c>
      <c r="P25" s="3">
        <f t="shared" si="3"/>
        <v>61719</v>
      </c>
      <c r="Q25" s="3">
        <f t="shared" si="4"/>
        <v>1150614.2649999999</v>
      </c>
    </row>
    <row r="26" spans="1:17">
      <c r="A26" s="1" t="s">
        <v>9</v>
      </c>
      <c r="B26" s="1">
        <v>9</v>
      </c>
      <c r="C26" s="3">
        <v>565006.98</v>
      </c>
      <c r="D26" s="3"/>
      <c r="E26" s="3"/>
      <c r="F26" s="3">
        <v>415805.68499999994</v>
      </c>
      <c r="G26" s="3">
        <v>25977.239999999998</v>
      </c>
      <c r="H26" s="3">
        <v>63016.514999999992</v>
      </c>
      <c r="I26" s="3"/>
      <c r="J26" s="3"/>
      <c r="K26" s="3"/>
      <c r="L26" s="3">
        <f t="shared" si="0"/>
        <v>102902</v>
      </c>
      <c r="N26" s="3">
        <f t="shared" si="2"/>
        <v>147122</v>
      </c>
      <c r="O26" s="3">
        <f t="shared" si="1"/>
        <v>74542</v>
      </c>
      <c r="P26" s="3">
        <f t="shared" si="3"/>
        <v>78465</v>
      </c>
      <c r="Q26" s="3">
        <f t="shared" si="4"/>
        <v>1472837.42</v>
      </c>
    </row>
    <row r="27" spans="1:17">
      <c r="A27" s="1" t="s">
        <v>9</v>
      </c>
      <c r="B27" s="1">
        <v>10</v>
      </c>
      <c r="C27" s="3">
        <v>523191.94499999995</v>
      </c>
      <c r="D27" s="3"/>
      <c r="E27" s="3"/>
      <c r="F27" s="3">
        <v>409013.89499999996</v>
      </c>
      <c r="G27" s="3">
        <v>24421.499999999996</v>
      </c>
      <c r="H27" s="3">
        <v>59185.454999999994</v>
      </c>
      <c r="I27" s="3"/>
      <c r="J27" s="3"/>
      <c r="K27" s="3"/>
      <c r="L27" s="3">
        <f t="shared" si="0"/>
        <v>95286</v>
      </c>
      <c r="N27" s="3">
        <f t="shared" si="2"/>
        <v>139831</v>
      </c>
      <c r="O27" s="3">
        <f t="shared" si="1"/>
        <v>70848</v>
      </c>
      <c r="P27" s="3">
        <f t="shared" si="3"/>
        <v>74576</v>
      </c>
      <c r="Q27" s="3">
        <f t="shared" si="4"/>
        <v>1396353.7949999999</v>
      </c>
    </row>
    <row r="28" spans="1:17">
      <c r="A28" s="1" t="s">
        <v>9</v>
      </c>
      <c r="B28" s="1">
        <v>11</v>
      </c>
      <c r="C28" s="3">
        <v>484469.29499999993</v>
      </c>
      <c r="D28" s="3"/>
      <c r="E28" s="3"/>
      <c r="F28" s="3">
        <v>400092.50999999995</v>
      </c>
      <c r="G28" s="3">
        <v>22564.26</v>
      </c>
      <c r="H28" s="3">
        <v>54733.304999999993</v>
      </c>
      <c r="I28" s="3"/>
      <c r="J28" s="3"/>
      <c r="K28" s="3"/>
      <c r="L28" s="3">
        <f t="shared" si="0"/>
        <v>88234</v>
      </c>
      <c r="N28" s="3">
        <f t="shared" si="2"/>
        <v>132684</v>
      </c>
      <c r="O28" s="3">
        <f t="shared" si="1"/>
        <v>67227</v>
      </c>
      <c r="P28" s="3">
        <f t="shared" si="3"/>
        <v>70765</v>
      </c>
      <c r="Q28" s="3">
        <f t="shared" si="4"/>
        <v>1320769.3699999999</v>
      </c>
    </row>
    <row r="29" spans="1:17">
      <c r="A29" s="1" t="s">
        <v>9</v>
      </c>
      <c r="B29" s="1">
        <v>12</v>
      </c>
      <c r="C29" s="3">
        <v>448579.73999999993</v>
      </c>
      <c r="D29" s="3"/>
      <c r="E29" s="3"/>
      <c r="F29" s="3">
        <v>391408.30499999993</v>
      </c>
      <c r="G29" s="3">
        <v>22327.079999999998</v>
      </c>
      <c r="H29" s="3">
        <v>56575.469999999994</v>
      </c>
      <c r="I29" s="3"/>
      <c r="J29" s="3"/>
      <c r="K29" s="3"/>
      <c r="L29" s="3">
        <f t="shared" si="0"/>
        <v>81698</v>
      </c>
      <c r="N29" s="3">
        <f t="shared" si="2"/>
        <v>125998</v>
      </c>
      <c r="O29" s="3">
        <f t="shared" si="1"/>
        <v>63839</v>
      </c>
      <c r="P29" s="3">
        <f t="shared" si="3"/>
        <v>67199</v>
      </c>
      <c r="Q29" s="3">
        <f t="shared" si="4"/>
        <v>1257624.5949999997</v>
      </c>
    </row>
    <row r="30" spans="1:17">
      <c r="A30" s="1" t="s">
        <v>9</v>
      </c>
      <c r="B30" s="1">
        <v>13</v>
      </c>
      <c r="C30" s="3">
        <v>415338.35999999993</v>
      </c>
      <c r="D30" s="3"/>
      <c r="E30" s="3"/>
      <c r="F30" s="3">
        <v>383777.33999999997</v>
      </c>
      <c r="G30" s="3">
        <v>20798.474999999999</v>
      </c>
      <c r="H30" s="3">
        <v>52900.184999999998</v>
      </c>
      <c r="I30" s="3"/>
      <c r="J30" s="3"/>
      <c r="K30" s="3"/>
      <c r="L30" s="3">
        <f t="shared" si="0"/>
        <v>75643</v>
      </c>
      <c r="N30" s="3">
        <f t="shared" si="2"/>
        <v>119867</v>
      </c>
      <c r="O30" s="3">
        <f t="shared" si="1"/>
        <v>60733</v>
      </c>
      <c r="P30" s="3">
        <f t="shared" si="3"/>
        <v>63929</v>
      </c>
      <c r="Q30" s="3">
        <f t="shared" si="4"/>
        <v>1192986.3599999999</v>
      </c>
    </row>
    <row r="31" spans="1:17">
      <c r="A31" s="1" t="s">
        <v>9</v>
      </c>
      <c r="B31" s="1">
        <v>14</v>
      </c>
      <c r="C31" s="3">
        <v>384510.98999999993</v>
      </c>
      <c r="D31" s="3"/>
      <c r="E31" s="3"/>
      <c r="F31" s="3">
        <v>375969.49499999994</v>
      </c>
      <c r="G31" s="3">
        <v>18724.154999999999</v>
      </c>
      <c r="H31" s="3">
        <v>47876.189999999995</v>
      </c>
      <c r="I31" s="3"/>
      <c r="J31" s="3"/>
      <c r="K31" s="3"/>
      <c r="L31" s="3">
        <f t="shared" si="0"/>
        <v>70029</v>
      </c>
      <c r="N31" s="3">
        <f t="shared" si="2"/>
        <v>114072</v>
      </c>
      <c r="O31" s="3">
        <f t="shared" si="1"/>
        <v>57797</v>
      </c>
      <c r="P31" s="3">
        <f t="shared" si="3"/>
        <v>60838</v>
      </c>
      <c r="Q31" s="3">
        <f t="shared" si="4"/>
        <v>1129816.8299999998</v>
      </c>
    </row>
    <row r="32" spans="1:17">
      <c r="A32" s="1" t="s">
        <v>9</v>
      </c>
      <c r="B32" s="1">
        <v>15</v>
      </c>
      <c r="C32" s="3">
        <v>356054.41499999998</v>
      </c>
      <c r="D32" s="3"/>
      <c r="E32" s="3"/>
      <c r="F32" s="3">
        <v>363071.32499999995</v>
      </c>
      <c r="G32" s="3">
        <v>18951.284999999996</v>
      </c>
      <c r="H32" s="3">
        <v>48431.954999999994</v>
      </c>
      <c r="I32" s="3"/>
      <c r="J32" s="3"/>
      <c r="K32" s="3"/>
      <c r="L32" s="3">
        <f t="shared" si="0"/>
        <v>64846</v>
      </c>
      <c r="N32" s="3">
        <f t="shared" si="2"/>
        <v>107869</v>
      </c>
      <c r="O32" s="3">
        <f t="shared" si="1"/>
        <v>54654</v>
      </c>
      <c r="P32" s="3">
        <f t="shared" si="3"/>
        <v>57530</v>
      </c>
      <c r="Q32" s="3">
        <f t="shared" si="4"/>
        <v>1071407.98</v>
      </c>
    </row>
    <row r="33" spans="1:17">
      <c r="A33" s="1" t="s">
        <v>9</v>
      </c>
      <c r="B33" s="1">
        <v>16</v>
      </c>
      <c r="C33" s="3">
        <v>329613.86999999994</v>
      </c>
      <c r="D33" s="3"/>
      <c r="E33" s="3"/>
      <c r="F33" s="3">
        <v>344990.36999999994</v>
      </c>
      <c r="G33" s="3">
        <v>17528.204999999998</v>
      </c>
      <c r="H33" s="3">
        <v>44944.604999999996</v>
      </c>
      <c r="I33" s="3"/>
      <c r="J33" s="3"/>
      <c r="K33" s="3"/>
      <c r="L33" s="3">
        <f t="shared" si="0"/>
        <v>60031</v>
      </c>
      <c r="N33" s="3">
        <f t="shared" si="2"/>
        <v>101191</v>
      </c>
      <c r="O33" s="3">
        <f t="shared" si="1"/>
        <v>51270</v>
      </c>
      <c r="P33" s="3">
        <f t="shared" si="3"/>
        <v>53968</v>
      </c>
      <c r="Q33" s="3">
        <f t="shared" si="4"/>
        <v>1003537.0499999998</v>
      </c>
    </row>
    <row r="34" spans="1:17">
      <c r="A34" s="1" t="s">
        <v>9</v>
      </c>
      <c r="B34" s="1">
        <v>17</v>
      </c>
      <c r="C34" s="3">
        <v>305208.44999999995</v>
      </c>
      <c r="D34" s="3"/>
      <c r="E34" s="3"/>
      <c r="F34" s="3">
        <v>339289.00499999995</v>
      </c>
      <c r="G34" s="3">
        <v>16341.299999999997</v>
      </c>
      <c r="H34" s="3">
        <v>42070.304999999993</v>
      </c>
      <c r="I34" s="3"/>
      <c r="J34" s="3"/>
      <c r="K34" s="3"/>
      <c r="L34" s="3">
        <f t="shared" si="0"/>
        <v>55586</v>
      </c>
      <c r="N34" s="3">
        <f t="shared" si="2"/>
        <v>96675</v>
      </c>
      <c r="O34" s="3">
        <f t="shared" si="1"/>
        <v>48982</v>
      </c>
      <c r="P34" s="3">
        <f t="shared" si="3"/>
        <v>51560</v>
      </c>
      <c r="Q34" s="3">
        <f t="shared" si="4"/>
        <v>955712.05999999982</v>
      </c>
    </row>
    <row r="35" spans="1:17">
      <c r="A35" s="1" t="s">
        <v>9</v>
      </c>
      <c r="B35" s="1">
        <v>18</v>
      </c>
      <c r="C35" s="3">
        <v>282609.01499999996</v>
      </c>
      <c r="D35" s="3"/>
      <c r="E35" s="3"/>
      <c r="F35" s="3">
        <v>331240.96499999997</v>
      </c>
      <c r="G35" s="3">
        <v>16912.14</v>
      </c>
      <c r="H35" s="3">
        <v>43438.109999999993</v>
      </c>
      <c r="I35" s="3"/>
      <c r="J35" s="3"/>
      <c r="K35" s="3"/>
      <c r="L35" s="3">
        <f t="shared" si="0"/>
        <v>51470</v>
      </c>
      <c r="N35" s="3">
        <f t="shared" si="2"/>
        <v>92077</v>
      </c>
      <c r="O35" s="3">
        <f t="shared" si="1"/>
        <v>46653</v>
      </c>
      <c r="P35" s="3">
        <f t="shared" si="3"/>
        <v>49108</v>
      </c>
      <c r="Q35" s="3">
        <f t="shared" si="4"/>
        <v>913508.23</v>
      </c>
    </row>
    <row r="36" spans="1:17">
      <c r="A36" s="1" t="s">
        <v>9</v>
      </c>
      <c r="B36" s="1">
        <v>19</v>
      </c>
      <c r="C36" s="3">
        <v>264128.06999999995</v>
      </c>
      <c r="D36" s="3"/>
      <c r="E36" s="3"/>
      <c r="F36" s="3">
        <v>322135.66499999998</v>
      </c>
      <c r="G36" s="3">
        <v>17414.64</v>
      </c>
      <c r="H36" s="3">
        <v>44397.884999999995</v>
      </c>
      <c r="I36" s="3"/>
      <c r="J36" s="3"/>
      <c r="K36" s="3"/>
      <c r="L36" s="3">
        <f t="shared" si="0"/>
        <v>48104</v>
      </c>
      <c r="N36" s="3">
        <f t="shared" si="2"/>
        <v>87940</v>
      </c>
      <c r="O36" s="3">
        <f t="shared" si="1"/>
        <v>44556</v>
      </c>
      <c r="P36" s="3">
        <f t="shared" si="3"/>
        <v>46901</v>
      </c>
      <c r="Q36" s="3">
        <f t="shared" si="4"/>
        <v>875577.25999999989</v>
      </c>
    </row>
    <row r="37" spans="1:17">
      <c r="A37" s="1" t="s">
        <v>9</v>
      </c>
      <c r="B37" s="1">
        <v>20</v>
      </c>
      <c r="C37" s="3">
        <v>246860.15999999997</v>
      </c>
      <c r="D37" s="3"/>
      <c r="E37" s="3"/>
      <c r="F37" s="3">
        <v>304686.85499999998</v>
      </c>
      <c r="G37" s="3">
        <v>16148.339999999998</v>
      </c>
      <c r="H37" s="3">
        <v>41358.764999999992</v>
      </c>
      <c r="I37" s="3"/>
      <c r="J37" s="3"/>
      <c r="K37" s="3"/>
      <c r="L37" s="3">
        <f t="shared" si="0"/>
        <v>44959</v>
      </c>
      <c r="N37" s="3">
        <f t="shared" si="2"/>
        <v>82732</v>
      </c>
      <c r="O37" s="3">
        <f t="shared" si="1"/>
        <v>41918</v>
      </c>
      <c r="P37" s="3">
        <f t="shared" si="3"/>
        <v>44124</v>
      </c>
      <c r="Q37" s="3">
        <f t="shared" si="4"/>
        <v>822787.11999999988</v>
      </c>
    </row>
  </sheetData>
  <pageMargins left="0.70866141732283472" right="0.70866141732283472" top="0.74803149606299213" bottom="0.74803149606299213" header="0.31496062992125984" footer="0.31496062992125984"/>
  <pageSetup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ESCALA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vmc</dc:creator>
  <cp:lastModifiedBy>Paula Contreras Gonzalez</cp:lastModifiedBy>
  <cp:lastPrinted>2019-08-29T19:18:44Z</cp:lastPrinted>
  <dcterms:created xsi:type="dcterms:W3CDTF">2019-03-12T19:40:59Z</dcterms:created>
  <dcterms:modified xsi:type="dcterms:W3CDTF">2024-07-10T20:59:38Z</dcterms:modified>
</cp:coreProperties>
</file>